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Документы ЦСР\Конкурс Муниципальные практики\2025\Система\"/>
    </mc:Choice>
  </mc:AlternateContent>
  <xr:revisionPtr revIDLastSave="0" documentId="13_ncr:1_{0A076C83-B40A-43F3-8443-7B865709EACE}" xr6:coauthVersionLast="47" xr6:coauthVersionMax="47" xr10:uidLastSave="{00000000-0000-0000-0000-000000000000}"/>
  <bookViews>
    <workbookView xWindow="28680" yWindow="-120" windowWidth="29040" windowHeight="15720" xr2:uid="{2EE480F7-61CE-4CF5-AFC4-E60742A7B8DD}"/>
  </bookViews>
  <sheets>
    <sheet name="ЗАЯВКА" sheetId="1" r:id="rId1"/>
    <sheet name="ДЛЯ РАСЧЕТОВ" sheetId="2" r:id="rId2"/>
  </sheets>
  <definedNames>
    <definedName name="_edn1" localSheetId="0">ЗАЯВКА!$A$512</definedName>
    <definedName name="_edn2" localSheetId="0">ЗАЯВКА!$A$514</definedName>
    <definedName name="_edn3" localSheetId="0">ЗАЯВКА!$A$516</definedName>
    <definedName name="_edn4" localSheetId="0">ЗАЯВКА!$A$518</definedName>
    <definedName name="_edn5" localSheetId="0">ЗАЯВКА!$A$522</definedName>
    <definedName name="_edn6" localSheetId="0">ЗАЯВКА!$A$525</definedName>
    <definedName name="_edn7" localSheetId="0">ЗАЯВКА!$A$527</definedName>
    <definedName name="_edn8" localSheetId="0">ЗАЯВКА!$A$529</definedName>
    <definedName name="_edn9" localSheetId="0">ЗАЯВКА!$A$531</definedName>
    <definedName name="_ednref1" localSheetId="0">ЗАЯВКА!$B$251</definedName>
    <definedName name="_ednref2" localSheetId="0">ЗАЯВКА!$B$339</definedName>
    <definedName name="_ednref3" localSheetId="0">ЗАЯВКА!$B$344</definedName>
    <definedName name="_ednref4" localSheetId="0">ЗАЯВКА!$B$361</definedName>
    <definedName name="_ednref5" localSheetId="0">ЗАЯВКА!$B$363</definedName>
    <definedName name="_ednref6" localSheetId="0">ЗАЯВКА!$B$368</definedName>
    <definedName name="_ednref7" localSheetId="0">ЗАЯВКА!$B$410</definedName>
    <definedName name="_ednref8" localSheetId="0">ЗАЯВКА!$B$445</definedName>
    <definedName name="_ednref9" localSheetId="0">ЗАЯВКА!$B$472</definedName>
    <definedName name="_xlnm.Print_Area" localSheetId="0">ЗАЯВКА!$A$1:$E$235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8" i="1" l="1"/>
  <c r="E28" i="1"/>
  <c r="E213" i="1"/>
  <c r="AX2" i="2" l="1"/>
  <c r="D142" i="1"/>
  <c r="D144" i="1"/>
  <c r="E186" i="1"/>
  <c r="AO2" i="2" s="1"/>
  <c r="E198" i="1"/>
  <c r="AS2" i="2" s="1"/>
  <c r="E195" i="1"/>
  <c r="AR2" i="2" s="1"/>
  <c r="E128" i="1"/>
  <c r="Z2" i="2" s="1"/>
  <c r="E206" i="1"/>
  <c r="AV2" i="2" s="1"/>
  <c r="AP2" i="2"/>
  <c r="AB2" i="2"/>
  <c r="A2" i="2"/>
  <c r="AU2" i="2"/>
  <c r="AM2" i="2"/>
  <c r="AL2" i="2"/>
  <c r="AK2" i="2"/>
  <c r="B2" i="2"/>
  <c r="E190" i="1"/>
  <c r="AQ2" i="2" s="1"/>
  <c r="E165" i="1"/>
  <c r="AG2" i="2" s="1"/>
  <c r="E157" i="1"/>
  <c r="AE2" i="2" s="1"/>
  <c r="E149" i="1"/>
  <c r="AC2" i="2" s="1"/>
  <c r="E123" i="1"/>
  <c r="Y2" i="2" s="1"/>
  <c r="X2" i="2"/>
  <c r="E110" i="1"/>
  <c r="V2" i="2" s="1"/>
  <c r="E105" i="1"/>
  <c r="U2" i="2" s="1"/>
  <c r="E71" i="1"/>
  <c r="K2" i="2" s="1"/>
  <c r="E56" i="1"/>
  <c r="G2" i="2" s="1"/>
  <c r="E47" i="1"/>
  <c r="F2" i="2" s="1"/>
  <c r="E42" i="1"/>
  <c r="E2" i="2" s="1"/>
  <c r="E33" i="1"/>
  <c r="D2" i="2" s="1"/>
  <c r="C2" i="2"/>
  <c r="E170" i="1"/>
  <c r="AH2" i="2" s="1"/>
  <c r="E201" i="1"/>
  <c r="AT2" i="2" s="1"/>
  <c r="E91" i="1"/>
  <c r="Q2" i="2" s="1"/>
  <c r="E222" i="1"/>
  <c r="BA2" i="2" s="1"/>
  <c r="E219" i="1"/>
  <c r="AZ2" i="2" s="1"/>
  <c r="E216" i="1"/>
  <c r="AY2" i="2" s="1"/>
  <c r="E210" i="1"/>
  <c r="AW2" i="2" s="1"/>
  <c r="E183" i="1"/>
  <c r="AN2" i="2" s="1"/>
  <c r="E176" i="1"/>
  <c r="AJ2" i="2" s="1"/>
  <c r="E173" i="1"/>
  <c r="AI2" i="2" s="1"/>
  <c r="E162" i="1"/>
  <c r="AF2" i="2" s="1"/>
  <c r="E154" i="1"/>
  <c r="AD2" i="2" s="1"/>
  <c r="E115" i="1"/>
  <c r="W2" i="2" s="1"/>
  <c r="E100" i="1"/>
  <c r="T2" i="2" s="1"/>
  <c r="E97" i="1"/>
  <c r="S2" i="2" s="1"/>
  <c r="E94" i="1"/>
  <c r="R2" i="2" s="1"/>
  <c r="E88" i="1"/>
  <c r="P2" i="2" s="1"/>
  <c r="E85" i="1"/>
  <c r="O2" i="2" s="1"/>
  <c r="E82" i="1"/>
  <c r="N2" i="2" s="1"/>
  <c r="E79" i="1"/>
  <c r="M2" i="2" s="1"/>
  <c r="E76" i="1"/>
  <c r="L2" i="2" s="1"/>
  <c r="E64" i="1"/>
  <c r="I2" i="2" s="1"/>
  <c r="E67" i="1"/>
  <c r="J2" i="2" s="1"/>
  <c r="E61" i="1"/>
  <c r="H2" i="2" s="1"/>
  <c r="E139" i="1" l="1"/>
  <c r="AA2" i="2" s="1"/>
</calcChain>
</file>

<file path=xl/sharedStrings.xml><?xml version="1.0" encoding="utf-8"?>
<sst xmlns="http://schemas.openxmlformats.org/spreadsheetml/2006/main" count="359" uniqueCount="246">
  <si>
    <t>(наименование муниципального образования)</t>
  </si>
  <si>
    <t>(субъект Российской Федерации)</t>
  </si>
  <si>
    <t>№ п/п</t>
  </si>
  <si>
    <t>Наименование направления</t>
  </si>
  <si>
    <t>Содержание</t>
  </si>
  <si>
    <t>1.</t>
  </si>
  <si>
    <t>2.</t>
  </si>
  <si>
    <t>3.</t>
  </si>
  <si>
    <t>4.</t>
  </si>
  <si>
    <t>Презентационные материалы (не более 7 слайдов)</t>
  </si>
  <si>
    <t>1.1.</t>
  </si>
  <si>
    <t>1.2.</t>
  </si>
  <si>
    <t>1.3.</t>
  </si>
  <si>
    <t>2.1.</t>
  </si>
  <si>
    <t>(подпись и расшифровка подписи)</t>
  </si>
  <si>
    <t>СОГЛАСОВАНО</t>
  </si>
  <si>
    <t>5.</t>
  </si>
  <si>
    <r>
      <t>Наименование муниципальной практики, направленной на повышение эффективности управления территорией</t>
    </r>
    <r>
      <rPr>
        <sz val="11"/>
        <color rgb="FF000000"/>
        <rFont val="Aptos"/>
        <family val="2"/>
      </rPr>
      <t xml:space="preserve"> </t>
    </r>
    <r>
      <rPr>
        <sz val="12"/>
        <color rgb="FF000000"/>
        <rFont val="Times New Roman"/>
        <family val="1"/>
        <charset val="204"/>
      </rPr>
      <t>муниципального образования</t>
    </r>
  </si>
  <si>
    <t>Направления муниципальной практики</t>
  </si>
  <si>
    <t xml:space="preserve">Описание механизмов, составляющих управленческую практику </t>
  </si>
  <si>
    <t>Результаты реализации описываемых муниципальных практик, которые подтверждаются соответствующими значениями показателей</t>
  </si>
  <si>
    <t>Наименование показателя</t>
  </si>
  <si>
    <t>Раздел 1. Показатели, характеризующие социально-экономическую ситуацию в муниципальном образовании</t>
  </si>
  <si>
    <t>Раздел 2. Показатели, характеризующие управление муниципальными финансами</t>
  </si>
  <si>
    <t xml:space="preserve">Раздел 3. Показатели, характеризующие выбранное направление практики </t>
  </si>
  <si>
    <t>1.4.</t>
  </si>
  <si>
    <t>1.5.</t>
  </si>
  <si>
    <t>1.6.</t>
  </si>
  <si>
    <t>1.7.</t>
  </si>
  <si>
    <t>1.8.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</si>
  <si>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</si>
  <si>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</si>
  <si>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</si>
  <si>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</si>
  <si>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</si>
  <si>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</si>
  <si>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</si>
  <si>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</si>
  <si>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</si>
  <si>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r>
      <t>Отношение недополученных доходов по местным налогам в результате действия налоговых льгот, установленных представительным органом местного самоуправления муниципального образования в соответствии с Налоговым кодексом Российской Федерации к общему объему поступлений по местным налогам,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26i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недополученных доходов по местным налогам в результате действия налоговых льгот, установленных представительными органами местного самоуправления i-го муниципального образования в отчетном финансовом году;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общий объем доходов от поступлений по местным налогам в i-м муниципальном образовании в отчетном финансовом году.</t>
    </r>
  </si>
  <si>
    <r>
      <t>Доля сотрудников, имеющих высшее образование, в фактической штатной численности финансового органа муниципального образования,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28i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численность в отчетном финансовом году сотрудников, имеющих высшее образование, финансового органа i-го муниципального образования;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штатная численность финансового органа i-го муниципального образования на 1 января текущего года.</t>
    </r>
  </si>
  <si>
    <r>
      <t>Исполнение бюджета муниципального образования по расходам относительно первоначально утвержденного бюджета (за исключением расходов за счет межбюджетных трансфертов),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27i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фактический объем расходов бюджета i-го муниципального образования (за исключением расходов за счет межбюджетных трансфертов) в отчетном финансовом году;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первоначально утвержденный решением о бюджете i-го муниципального образования объем расходов местного бюджета (за исключением расходов за счет межбюджетных трансфертов) за отчетный финансовый год.</t>
    </r>
  </si>
  <si>
    <r>
      <t>Доля сотрудников, имеющих ученую степень, в штатной численности финансового органа муниципального образования,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29i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численность в отчетном финансовом году сотрудников, имеющих ученую степень, финансового органа i-го муниципального образования;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фактическая на 1 января текущего года штатная численность финансового органа i-го муниципального образования.</t>
    </r>
  </si>
  <si>
    <t>3.1.1.</t>
  </si>
  <si>
    <t>3.1.2.</t>
  </si>
  <si>
    <t>3.1.3.</t>
  </si>
  <si>
    <t>3.1.4.</t>
  </si>
  <si>
    <t>3.1.5.</t>
  </si>
  <si>
    <t>3.1.6.</t>
  </si>
  <si>
    <t>3.1.7.</t>
  </si>
  <si>
    <t>3.2.1.</t>
  </si>
  <si>
    <t>Ссылка на ФГИС ТП</t>
  </si>
  <si>
    <t>да/(нет)</t>
  </si>
  <si>
    <t>3.2.2.</t>
  </si>
  <si>
    <t>3.2.3.</t>
  </si>
  <si>
    <t>3.2.4.</t>
  </si>
  <si>
    <t>3.2.5.</t>
  </si>
  <si>
    <t>3.2.6.</t>
  </si>
  <si>
    <t>3.2.7.</t>
  </si>
  <si>
    <t>3.2.8.</t>
  </si>
  <si>
    <t>3.2.9.</t>
  </si>
  <si>
    <t>3.2.10.</t>
  </si>
  <si>
    <t>3.2.11.</t>
  </si>
  <si>
    <t>3.2.12.</t>
  </si>
  <si>
    <r>
      <t>Сокращение доли площадей неиспользованного муниципального имущества за отчетный год по сравнению с уровнем года, предшествующего отчетному,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323i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in </t>
    </r>
    <r>
      <rPr>
        <sz val="12"/>
        <color rgb="FF000000"/>
        <rFont val="Times New Roman"/>
        <family val="1"/>
        <charset val="204"/>
      </rPr>
      <t>– площадь неиспользуемого муниципального имущества за отчетный год;
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 xml:space="preserve"> – площадь неиспользуемого муниципального имущества за год, предшествующий отчетному.</t>
    </r>
  </si>
  <si>
    <r>
      <t>Доля аварийного муниципального имущества от общей площади муниципального имущества,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325i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площадь аварийного муниципального имущества в отчетном финансовом году;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площадь муниципального имущества.</t>
    </r>
  </si>
  <si>
    <t>да / (нет)</t>
  </si>
  <si>
    <r>
      <t>Доля массовых социально значимых государственных и муниципальных услуг, доступных в электронном виде, предоставляемых с использованием Единого портала государственных и муниципальных услуг (функций), в общем количестве таких услуг, предоставляемых в электронном виде,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328i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число массовых социально значимых государственных и муниципальных услуг, доступных в электронном виде;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общее число услуг, предоставляемых в электронном виде.</t>
    </r>
  </si>
  <si>
    <r>
      <t>Доля обращений за получением массовых социально значимых государственных и муниципальных услуг в электронном виде с использованием Единого портала государственных и муниципальных услуг (функций) без необходимости личного посещения органов государственной власти, органов местного самоуправления и многофункциональных центров предоставления государственных и муниципальных услуг в общем количестве таких услуг,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329i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число обращений за получением массовых социально значимых государственных и муниципальных услуг в электронном виде;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суммарное число обращений за получением массовых социально значимых государственных и муниципальных услуг.</t>
    </r>
  </si>
  <si>
    <t>3.3.1.</t>
  </si>
  <si>
    <t>3.3.2.</t>
  </si>
  <si>
    <t>3.3.3.</t>
  </si>
  <si>
    <t>3.3.4.</t>
  </si>
  <si>
    <t>3.3.5.</t>
  </si>
  <si>
    <t>3.3.6.</t>
  </si>
  <si>
    <t>3.3.7.</t>
  </si>
  <si>
    <t>3.3.8.</t>
  </si>
  <si>
    <t>3.3.9.</t>
  </si>
  <si>
    <t>3.3.10.</t>
  </si>
  <si>
    <t>3.3.11.</t>
  </si>
  <si>
    <t>3.3.12.</t>
  </si>
  <si>
    <t>3.3.13.</t>
  </si>
  <si>
    <t>3.3.14.</t>
  </si>
  <si>
    <r>
      <t>Доля средств самообложения граждан и (или) инициативного бюджетирования в объеме собственных доходов местного бюджета,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331i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средств самообложения граждан и (или) инициативного бюджетирования в отчетном финансовом году; 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объем собственных доходов местного бюджета i-го муниципального образования в отчетном финансовом году.</t>
    </r>
  </si>
  <si>
    <r>
      <t>Эффективность управления финансовыми вложениями, осуществляемыми за счет средств местного бюджета,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335i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i-му муниципальному образованию, в отчетном финансовом году;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балансовая стоимость акций, находящихся в собственности i-го муниципального образования, и иных форм участия в капитале хозяйственных товариществ и обществ на начало отчетного финансового года.</t>
    </r>
  </si>
  <si>
    <r>
      <t>Отношение муниципальных заимствований, привлеченных в целях финансирования инвестиционных расходов, к общему объему привлеченных муниципальных заимствований,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336i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в отчетном финансовом году муниципальных заимствований, привлеченных в целях финансирования инвестиционных расходов, i-го муниципального образования;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объем привлеченных в отчетном финансовом году муниципальных заимствований i-го муниципального образования.</t>
    </r>
  </si>
  <si>
    <r>
      <t>Равномерность распределения расходов на погашение муниципального долга за последние три года,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339i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maxi</t>
    </r>
    <r>
      <rPr>
        <sz val="12"/>
        <color rgb="FF000000"/>
        <rFont val="Times New Roman"/>
        <family val="1"/>
        <charset val="204"/>
      </rPr>
      <t>; – максимальный годовой объем погашения муниципального долга i-го муниципального образования за три последних отчетных финансовых года;
A</t>
    </r>
    <r>
      <rPr>
        <vertAlign val="subscript"/>
        <sz val="12"/>
        <color rgb="FF000000"/>
        <rFont val="Times New Roman"/>
        <family val="1"/>
        <charset val="204"/>
      </rPr>
      <t>mini</t>
    </r>
    <r>
      <rPr>
        <sz val="12"/>
        <color rgb="FF000000"/>
        <rFont val="Times New Roman"/>
        <family val="1"/>
        <charset val="204"/>
      </rPr>
      <t xml:space="preserve"> – минимальный годовой объем погашения муниципального долга i-го муниципального образования за три последних отчетных финансовых года;
A</t>
    </r>
    <r>
      <rPr>
        <vertAlign val="subscript"/>
        <sz val="12"/>
        <color rgb="FF000000"/>
        <rFont val="Times New Roman"/>
        <family val="1"/>
        <charset val="204"/>
      </rPr>
      <t xml:space="preserve">si </t>
    </r>
    <r>
      <rPr>
        <sz val="12"/>
        <color rgb="FF000000"/>
        <rFont val="Times New Roman"/>
        <family val="1"/>
        <charset val="204"/>
      </rPr>
      <t>– средний годовой объем погашения муниципального долга i-го муниципального образования за три последних отчетных финансовых года.</t>
    </r>
  </si>
  <si>
    <r>
      <t>Прирост объема доходов автономных и бюджетных учреждений от приносящей доход деятельности,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3311i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доходов автономных и бюджетных учреждений от приносящей доход деятельности i-го муниципального образования в отчетном финансовом году;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объем доходов автономных и бюджетных учреждений от приносящей доход деятельности i-го муниципального образования в году, предшествующем отчетному финансовому году.</t>
    </r>
  </si>
  <si>
    <r>
      <t>Соотношение недоимки по местным налогам на начало текущего финансового года к поступлениям по местным налогам на начало текущего финансового года,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3313i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недоимка по местным налогам на начало текущего финансового года;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сумма поступления по местным налогам на начало текущего финансового года.</t>
    </r>
  </si>
  <si>
    <r>
      <t>Соотношение недоимки по местным налогам на начало текущего финансового года и недоимки по местным налогам на начало отчетного финансового года,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3312i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недоимки по местным налогам i-го муниципального образования на начало текущего финансового года;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объем недоимки по местным налогам i-го муниципального образования на начало отчетного финансового года.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</si>
  <si>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-3 =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</si>
  <si>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 xml:space="preserve"> =
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</si>
  <si>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 xml:space="preserve"> =
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</si>
  <si>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 xml:space="preserve"> =
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</si>
  <si>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 xml:space="preserve"> =
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</si>
  <si>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=
</t>
    </r>
  </si>
  <si>
    <r>
      <t>B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 xml:space="preserve"> =
</t>
    </r>
  </si>
  <si>
    <r>
      <t>B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 xml:space="preserve"> =
</t>
    </r>
  </si>
  <si>
    <r>
      <t>B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 xml:space="preserve"> =
</t>
    </r>
  </si>
  <si>
    <r>
      <t>B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=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</si>
  <si>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 xml:space="preserve"> =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</si>
  <si>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 xml:space="preserve"> =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</si>
  <si>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 xml:space="preserve"> =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</si>
  <si>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=</t>
    </r>
  </si>
  <si>
    <r>
      <t>B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 xml:space="preserve"> =</t>
    </r>
  </si>
  <si>
    <r>
      <t>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=
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</si>
  <si>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=
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</si>
  <si>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=</t>
    </r>
  </si>
  <si>
    <r>
      <t>C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=
</t>
    </r>
  </si>
  <si>
    <r>
      <t>D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=
</t>
    </r>
  </si>
  <si>
    <r>
      <t>E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=
</t>
    </r>
  </si>
  <si>
    <r>
      <t>F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=
</t>
    </r>
  </si>
  <si>
    <r>
      <t>H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=
</t>
    </r>
  </si>
  <si>
    <r>
      <t>G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=</t>
    </r>
  </si>
  <si>
    <r>
      <t>I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 xml:space="preserve">=
</t>
    </r>
  </si>
  <si>
    <r>
      <t>J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=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</si>
  <si>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ni</t>
    </r>
    <r>
      <rPr>
        <sz val="12"/>
        <color rgb="FF000000"/>
        <rFont val="Times New Roman"/>
        <family val="1"/>
        <charset val="204"/>
      </rPr>
      <t xml:space="preserve"> =
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</si>
  <si>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maxi</t>
    </r>
    <r>
      <rPr>
        <sz val="12"/>
        <color rgb="FF000000"/>
        <rFont val="Times New Roman"/>
        <family val="1"/>
        <charset val="204"/>
      </rPr>
      <t xml:space="preserve"> =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</si>
  <si>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si</t>
    </r>
    <r>
      <rPr>
        <sz val="12"/>
        <color rgb="FF000000"/>
        <rFont val="Times New Roman"/>
        <family val="1"/>
        <charset val="204"/>
      </rPr>
      <t xml:space="preserve"> =
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</si>
  <si>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mini</t>
    </r>
    <r>
      <rPr>
        <sz val="12"/>
        <color rgb="FF000000"/>
        <rFont val="Times New Roman"/>
        <family val="1"/>
        <charset val="204"/>
      </rPr>
      <t xml:space="preserve"> =
</t>
    </r>
  </si>
  <si>
    <t>Исходные данные</t>
  </si>
  <si>
    <t>Значение показателя</t>
  </si>
  <si>
    <t>Субъект Российской Федерации</t>
  </si>
  <si>
    <t>Муниципальное образование</t>
  </si>
  <si>
    <t>п. 1.1</t>
  </si>
  <si>
    <t>п. 1.2</t>
  </si>
  <si>
    <t>п. 1.3</t>
  </si>
  <si>
    <t>п. 1.4</t>
  </si>
  <si>
    <t>п. 1.5</t>
  </si>
  <si>
    <t>п. 1.6</t>
  </si>
  <si>
    <t>п. 1.7</t>
  </si>
  <si>
    <t>п. 1.8</t>
  </si>
  <si>
    <t>п. 2.1</t>
  </si>
  <si>
    <t>п. 2.2</t>
  </si>
  <si>
    <t>п. 2.3</t>
  </si>
  <si>
    <t>п. 2.4</t>
  </si>
  <si>
    <t>п. 2.5</t>
  </si>
  <si>
    <t>п. 2.6</t>
  </si>
  <si>
    <t>п. 2.7</t>
  </si>
  <si>
    <t>п. 2.8</t>
  </si>
  <si>
    <t>п. 2.9</t>
  </si>
  <si>
    <t>п. 2.10</t>
  </si>
  <si>
    <t>п. 3.1.1</t>
  </si>
  <si>
    <t>п. 3.1.2</t>
  </si>
  <si>
    <t>п. 3.1.3</t>
  </si>
  <si>
    <t>п. 3.1.4</t>
  </si>
  <si>
    <t>п. 3.1.5</t>
  </si>
  <si>
    <t>п. 3.1.6</t>
  </si>
  <si>
    <t>п. 3.1.7</t>
  </si>
  <si>
    <t>п. 3.2.1</t>
  </si>
  <si>
    <t>п. 3.2.2</t>
  </si>
  <si>
    <t>п. 3.2.3</t>
  </si>
  <si>
    <t>п. 3.2.4</t>
  </si>
  <si>
    <t>п. 3.2.5</t>
  </si>
  <si>
    <t>п. 3.2.6</t>
  </si>
  <si>
    <t>п. 3.2.7</t>
  </si>
  <si>
    <t>п. 3.2.8</t>
  </si>
  <si>
    <t>п. 3.2.9</t>
  </si>
  <si>
    <t>п. 3.2.10</t>
  </si>
  <si>
    <t>п. 3.2.11</t>
  </si>
  <si>
    <t>п. 3.2.12</t>
  </si>
  <si>
    <t>п. 3.3.1</t>
  </si>
  <si>
    <t>п. 3.3.2</t>
  </si>
  <si>
    <t>п. 3.3.3</t>
  </si>
  <si>
    <t>п. 3.3.4</t>
  </si>
  <si>
    <t>п. 3.3.5</t>
  </si>
  <si>
    <t>п. 3.3.6</t>
  </si>
  <si>
    <t>п. 3.3.7</t>
  </si>
  <si>
    <t>п. 3.3.8</t>
  </si>
  <si>
    <t>п. 3.3.9</t>
  </si>
  <si>
    <t>п. 3.3.10</t>
  </si>
  <si>
    <t>п. 3.3.11</t>
  </si>
  <si>
    <t>п. 3.3.12</t>
  </si>
  <si>
    <t>п. 3.3.13</t>
  </si>
  <si>
    <t>п. 3.3.14</t>
  </si>
  <si>
    <t>да</t>
  </si>
  <si>
    <t>нет</t>
  </si>
  <si>
    <t>*Данные заявки переносятся в таблицу для рейтингования по разделам (блоки разделов отделены друг от друга толстой границей)</t>
  </si>
  <si>
    <r>
      <t>Доля сотрудников, работающих в финансовом органе муниципального образования более 3 лет,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210i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количество сотрудников финансового органа, работающих в финансовом органе более 3 лет, на 1 января текущего года;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фактическая штатная численность финансового органа i-го муниципального образования.</t>
    </r>
  </si>
  <si>
    <r>
      <t>A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=
…....
</t>
    </r>
  </si>
  <si>
    <r>
      <t>Доля налогоплательщиков, зарегистрированных на территории муниципального образования, имеющих задолженность по местным налогам, в общем количестве налогоплательщиков, зарегистрированных на территории муниципального образования,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337i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количество налогоплательщиков, зарегистрированных на территории муниципального образования, имеющих задолженность по местным налогам i-м муниципального образования на начало текущего финансового года;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общее количество налогоплательщиков по местным налогам, зарегистрированных на территории муниципального образования i-м муниципального образования на начало текущего финансового года.</t>
    </r>
  </si>
  <si>
    <r>
      <t>Доля поступлений от уплаты местных налогов в объеме налоговых доходов местного бюджета за отчетный финансовый год,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3310i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поступлений от уплаты местных налогов в бюджет i-го муниципального образования в отчетном финансовом году;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объем налоговых доходов местного бюджета i-го муниципального образования в отчетном финансовом году.</t>
    </r>
  </si>
  <si>
    <t>(фамилия, имя и отчество (при наличии), должность контактного лица (при наличии), его номер телефона и адрес электронной почты (при наличии))</t>
  </si>
  <si>
    <t>Описание практики муниципального образования (далее - практика)</t>
  </si>
  <si>
    <t>Показатели, характеризующие деятельность муниципального образования</t>
  </si>
  <si>
    <r>
      <t>Коэффициент напряженности на рынке труда на 1 января года подачи заявки,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18i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число незанятых граждан, зарегистрированных в службах занятости;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вакантные рабочие места.</t>
    </r>
  </si>
  <si>
    <r>
      <t>Отношение объема выплат по муниципальным гарантиям к общему объему предоставленных муниципальным образованием гарантий,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332i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выплат по муниципальным гарантиям i-го муниципального образования в отчетном финансовом году;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объем муниципального долга по предоставленным i-м муниципальным образованием гарантиям на 1 января отчетного финансового года.</t>
    </r>
  </si>
  <si>
    <t>(наименование практики присваивается муниципальным образованием самостоятельно с кратким отражением реализуемой практики)</t>
  </si>
  <si>
    <t>(осуществляется выбор не менее двух следующих направлений практики: «Инвестиции», «Управление имуществом и инфраструктурой», «Новые источники доходов бюджета и управление муниципальными заимствованиями»)</t>
  </si>
  <si>
    <t>(краткое описание механизмов, применяемых
при реализации практики)</t>
  </si>
  <si>
    <t>(краткое описание достигнутых результатов при реализации практики, включая цифровые значения)</t>
  </si>
  <si>
    <r>
      <t>Отношение числа граждан, занятых в экономике муниципального образования, к численности населения муниципального образования в трудоспособном возрасте за отчетный финансовый год (мужчины 16 - 65 лет, женщины 16 – 60 лет),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16i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число занятых в экономике муниципального образования;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численность населения муниципального образования в трудоспособном возрасте (мужчины 16 - 65 лет, женщины 16 - 60 лет).</t>
    </r>
  </si>
  <si>
    <r>
      <t>Отношение объема расходных обязательств муниципального образования, не связанных с решением вопросов местного значения и исполнением полномочий по указанным вопросам, к объему расходных обязательств по вопросам местного значения (согласно информации из реестра расходных обязательств муниципального образования, предусмотренного статьей 87 Бюджетного кодекса Российской Федерации),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25i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расходных обязательств муниципального образования, связанных с решением вопросов местного значения и полномочий i-го муниципального образования в отчетном финансовом году;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объем расходных обязательств и полномочий, не связанных с решением вопросов местного значения i-го муниципального образования в отчетном финансовом году (без учета объема расходных обязательств, осуществляемых за счет субвенций).</t>
    </r>
  </si>
  <si>
    <r>
      <t>Рост оборота малых и средних предприятий за отчетный год по сравнению с уровнем года, предшествующего отчетному,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313i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оборот малых и средних предприятий за отчетный год;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оборот малых и средних предприятий за год, предшествующий году подачи конкурсной заявки.</t>
    </r>
  </si>
  <si>
    <t>Реквизиты нормативного правового акта</t>
  </si>
  <si>
    <t>Наличие размещенного в Федеральной государственной информационной системе территориального планирования (далее – ФГИС ТП) документа территориального планирования муниципального образования, соответствующего законодательству о градостроительной деятельности, с учетом периодичности обновления (не реже 1 раза в 5 лет)</t>
  </si>
  <si>
    <t>Возможность подачи обращения по проблеме на территории муниципального образования в электронном виде с приложением фото и видео (при положительном ответе – 1, при отрицательном ответе – 0).</t>
  </si>
  <si>
    <t>Наличие функционирующей базы знаний решений управленческих и рабочих задач в администрации муниципального образования (при положительном ответе – 1, при отрицательном ответе – 0).</t>
  </si>
  <si>
    <t>Наличие в администрации муниципального образования электронной среды взаимодействия, выполняющей один из следующих функционалов: организационное проектирование, планирование и контроль задач, внутренняя коммуникация, совместная работа над документами, справочник организационных документов (при положительном ответе – 1, при отрицательном ответе – 0).</t>
  </si>
  <si>
    <t>Объем просроченной задолженности по долговым обязательствам муниципального образования, тыс. руб. (при наличии просроченной задолженности по долговым обязательствам муниципального образования, с указанием источника информации)</t>
  </si>
  <si>
    <t>Наличие правового акта муниципального образования об установлении и введении в действие туристического налога на текущий финансовый год (при положительном ответе – 1, при отрицательном ответе – 0).</t>
  </si>
  <si>
    <t>решение о заключении соглашения о реализации проекта</t>
  </si>
  <si>
    <t>конкурсные процедуры</t>
  </si>
  <si>
    <t>финансовое и коммерческое закрытие</t>
  </si>
  <si>
    <t>строительство и (или) реконструкция (ремонт)</t>
  </si>
  <si>
    <t>эксплуатация</t>
  </si>
  <si>
    <t>менее 3 лет</t>
  </si>
  <si>
    <t xml:space="preserve">от 3 до 5 лет
</t>
  </si>
  <si>
    <t>от 5 до 10 лет</t>
  </si>
  <si>
    <t>от 10 до 15 лет</t>
  </si>
  <si>
    <t>от 15 лет до 20</t>
  </si>
  <si>
    <t>более 20 лет</t>
  </si>
  <si>
    <r>
      <t>Отношение объема субсидий, предоставляемых из бюджета муниципального образования социально ориентированным некоммерческим организациям, к общему объему расходов бюджета муниципального образования,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24i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субсидий, предоставленных из бюджета i-го муниципального образования социально ориентированным некоммерческим организациям, не являющимся муниципальными учреждениями, на реализацию муниципальных услуг в отчетном финансовом году;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объем расходов местного бюджета i-го муниципального образования в отчетном финансовом году.</t>
    </r>
  </si>
  <si>
    <r>
      <t>Отношение объема просроченной кредиторской задолженности бюджета муниципального образования и муниципальных казенных учреждений к объему расходов бюджета муниципального образования,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23i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просроченной кредиторской задолженности местного бюджета и муниципальных казенных учреждений i-го муниципального образования на 1 января текущего финансового года;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объем расходов бюджета i-го муниципального образования в отчетном финансовом году.</t>
    </r>
  </si>
  <si>
    <r>
      <t>Доля налоговых и неналоговых доходов бюджета муниципального образования (за исключением поступлений налоговых доходов по дополнительным нормативам отчислений) от общего объема собственных доходов бюджета муниципального образования в отчетном финансовом году, рассчитываемая по формуле:
где:
U</t>
    </r>
    <r>
      <rPr>
        <vertAlign val="subscript"/>
        <sz val="12"/>
        <color rgb="FF000000"/>
        <rFont val="Times New Roman"/>
        <family val="1"/>
        <charset val="204"/>
      </rPr>
      <t>22i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налоговых и неналоговых доходов местного бюджета (за исключением поступлений налоговых доходов по дополнительным нормативам отчислений) в отчетном финансовом году;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общий объем собственных доходов местного бюджета в отчетном финансовом году.</t>
    </r>
  </si>
  <si>
    <t>(наименование номинации)</t>
  </si>
  <si>
    <t>(наименование должности визирующего должностного лица, ответственного в субъекте Российской Федерации за предоставление конкурсной заявки на федеральный этап конкурса и за финансовое направление в субъекте Российской Федерации)</t>
  </si>
  <si>
    <t>Глава муниципального образования</t>
  </si>
  <si>
    <t>Приложение: на _____ л.
Достоверность представленной в составе конкурсной заявки информации подтверждаю.</t>
  </si>
  <si>
    <r>
      <t xml:space="preserve">КОНКУРСНАЯ ЗАЯВКА
МУНИЦИПАЛЬНЫХ ОБРАЗОВАНИЙ,
</t>
    </r>
    <r>
      <rPr>
        <b/>
        <sz val="6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представляемая для участия во Всероссийском конкурсе «Лучшая муниципальная практика» 
по номинации «Повышение эффективности управления территорией муниципального образования»</t>
    </r>
  </si>
  <si>
    <t xml:space="preserve">         Прошу организовать рассмотрение настоящей конкурсной заявки, представляемой для участия во Всероссийском конкурсе «Лучшая муниципальная практика» по номинации «Повышение эффективности управления территорией муниципального образования» (далее – конкурсная заявка).
         С условиями и требованиями конкурса, предусмотренного постановлением Правительства Российской Федерации от 18 августа 2016 г. № 815 «О Всероссийском конкурсе «Лучшая муниципальная практика» ознакомлен и согласен.
         По вопросам участия прошу взаимодействовать с </t>
  </si>
  <si>
    <t>Приложение № 1
к приказу Минэкономразвития России
от 26.06.2025 № 424</t>
  </si>
  <si>
    <t>Прикладываются в качестве приложения 
к настоящей конкурсной заявке.</t>
  </si>
  <si>
    <r>
      <t>Рост среднегодовой численности занятых в экономике за отчетный год по сравнению с уровнем года, предшествующего отчетному (источник: Росстат),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17i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среднегодовая численности занятых в экономике за отчетный год;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среднегодовая численности занятых в экономике за предыдущий год.</t>
    </r>
  </si>
  <si>
    <r>
      <t>Степень внедрения муниципального инвестиционного стандарта, рассчитываемая по формуле (показатель рассчитывается только для практик муниципальных образований I категории):
где:
U</t>
    </r>
    <r>
      <rPr>
        <vertAlign val="subscript"/>
        <sz val="12"/>
        <color rgb="FF000000"/>
        <rFont val="Times New Roman"/>
        <family val="1"/>
        <charset val="204"/>
      </rPr>
      <t>316i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на официальном сайте муниципального образования в информационно-телекоммуникационной сети «Интернет» муниципального образования информации по работе с представителями бизнес-сообщества (при положительном ответе – 1, при отрицательном ответе – 0);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наличие инвестиционного профиля / паспорта муниципального образования (при положительном ответе – 1, при отрицательном ответе – 0);
C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наличие инвестиционного уполномоченного муниципального образования (при положительном ответе – 1, при отрицательном ответе – 0);
D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наличие совещательного органа при главе администрации муниципального образования (при положительном ответе – 1, при отрицательном ответе – 0);
E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наличие в документе стратегического планирования муниципального образования раздела, содержащего информацию о реализации инвестиционных проектов и создании необходимой для инвесторов инфраструктуры (при положительном ответе – 1, при отрицательном ответе – 0);
F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наличие в муниципальном образовании регламента сопровождения инвестиционных проектов (при положительном ответе – 1, при отрицательном ответе – 0);
G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наличие утвержденных ключевых показателей эффективности деятельности главы местной администрации и инвестиционного уполномоченного муниципального образования (при положительном ответе – 1, при отрицательном ответе – 0);
H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наличие механизма «обратной связи» между инвесторами и администрацией, в том числе ежеквартальные встречи с представителями безнес-сообщества (при положительном ответе – 1, при отрицательном ответе – 0);
I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регулярное прохождение профессиональной переподготовки и повышения квалификации для содействия в реализации инвестпроектов (при положительном ответе – 1, при отрицательном ответе – 0);
J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наличие соглашения с агентствами развития субъекта Российской Федерации (при положительном ответе – 1, при отрицательном ответе – 0).</t>
    </r>
  </si>
  <si>
    <t>Подраздел 3.1. Показатели, характеризующие направление практики «Инвестиции» (раздел заполняется при выборе направления практики «Инвестиции» описанного в пункте 2 описания практики)</t>
  </si>
  <si>
    <t>Подраздел 3.2. Показатели, характеризующие направление практики «Управление имуществом и инфраструктурой» (раздел заполняется при выборе направления практики «Управление имуществом 
и инфраструктурой» в пункте 2 описания практики)</t>
  </si>
  <si>
    <r>
      <t>Средний темп роста налоговой базы по земельному налогу на территории муниципального образования за три последних отчетных финансовых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326i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кадастровая стоимость земельных участков, в отношении которых исчислен земельный налог к уплате соответственно в ______ г., ______ г., ______ г. и ______ г.</t>
    </r>
  </si>
  <si>
    <r>
      <t>Средний темп роста внебюджетных инвестиций в сфере жилищно-коммунального хозяйства (ЖКХ) (в части сферы ЖКХ применимы разделы D и E Общероссийского классификатора видов экономической деятельности (далее – ОКВЭД),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324i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суммарный объем инвестиций (за исключением бюджетных средств) по разделам D и E ОКВЭД), рассчитываемый по формуле соответственно в ______ г., ______ г., ______ г. и ______ г.</t>
    </r>
  </si>
  <si>
    <r>
      <t>Количество востребованных лучших практик повышения производительности труда в муниципальных организациях сфер культуры, образования, социального обеспечения, спорта и здравоохранения, размещенных на ИТ-платформе управленческих и технологических компетенций (производительность.рф) (далее - ИТ-платформа производительность.рф) (предоставляется с 2026 года),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327i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n – общее число практик, размещенных муниципальным образованием на ИТ-платформе производительность.рф;
A</t>
    </r>
    <r>
      <rPr>
        <vertAlign val="subscript"/>
        <sz val="12"/>
        <color rgb="FF000000"/>
        <rFont val="Times New Roman"/>
        <family val="1"/>
        <charset val="204"/>
      </rPr>
      <t>1i</t>
    </r>
    <r>
      <rPr>
        <sz val="12"/>
        <color rgb="FF000000"/>
        <rFont val="Times New Roman"/>
        <family val="1"/>
        <charset val="204"/>
      </rPr>
      <t xml:space="preserve"> – A</t>
    </r>
    <r>
      <rPr>
        <vertAlign val="subscript"/>
        <sz val="12"/>
        <color rgb="FF000000"/>
        <rFont val="Times New Roman"/>
        <family val="1"/>
        <charset val="204"/>
      </rPr>
      <t xml:space="preserve">ni </t>
    </r>
    <r>
      <rPr>
        <sz val="12"/>
        <color rgb="FF000000"/>
        <rFont val="Times New Roman"/>
        <family val="1"/>
        <charset val="204"/>
      </rPr>
      <t>– число внедрений каждой из размещенных практик в других муниципальных образований.</t>
    </r>
  </si>
  <si>
    <t>Подраздел 3.3. Показатели, характеризующие направление практики «Новые источники доходов бюджета и управление муниципальными заимствованиями» (раздел заполняется при выборе направления практики «Новые источники доходов бюджета и управление муниципальными заимствованиями» в пункте 2 описания
практики)</t>
  </si>
  <si>
    <r>
      <t>Средний темп роста неналоговых доходов бюджета муниципального образования за три последних отчетных финансовых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334i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объем неналоговых доходов бюджета i-гo муниципального образования, поступивших в бюджет муниципального образования соответственно в ______ г., ______ г., ______ г. 
и ______ г.</t>
    </r>
  </si>
  <si>
    <r>
      <t>Средний темп роста налоговой базы по налогу на имущество организаций на территории муниципального образования за три последних отчетных финансовых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322i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налоговая база по налогу на имущество организаций на территории i-ого муниципального образования соответственно в ______ г., ______ г., ______ г. и ______ г.</t>
    </r>
  </si>
  <si>
    <r>
      <t>Средний темп роста суммы налога, подлежащего уплате в связи с применением упрощенной системы налогообложения, на территории муниципального образования за три последних отчетных финансовых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314i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сумма налога, подлежащего уплате в связи с применением упрощенной системы налогообложения, на территории 
i-ого муниципального образования соответственно в _____ г., _____ г., ______ г. и ______ г.</t>
    </r>
  </si>
  <si>
    <r>
      <t>Средний темп роста количества индивидуальных предпринимателей, применяющих патентную систему налогообложения на территории муниципального образования за три последних отчетных финансовых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315i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количество индивидуальных предпринимателей, применяющих патентную систему налогообложения на территории i-ого муниципального образования соответственно в ______ г., ______ г., ______ г. и ______ г.</t>
    </r>
  </si>
  <si>
    <r>
      <t>Средний темп роста численности работников малого и среднего предпринимательства за три последних отчетных финансовых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312i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численность работников малого и среднего предпринимательства на территории i-ого муниципального образования соответственно в _____ г., _____ г., ______ г. и ______ г.</t>
    </r>
  </si>
  <si>
    <r>
      <t>Средний темп роста числа субъектов малого и среднего предпринимательства за три последних отчетных финансовых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311i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число субъектов МСП на территории i-ого муниципального образования соответственно в ______ г., ______ г., ______ г. и ______ г.</t>
    </r>
  </si>
  <si>
    <r>
      <t>Средний темп роста налоговых доходов бюджета муниципального образования за три последних отчетных финансовых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21i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объем налоговых доходов бюджета i-го муниципального образования, поступивших по единым нормативам отчислений, установленным Бюджетным кодексом Российской Федерации соответственно в _____ г., _____ г., _____ г. и _____ г.</t>
    </r>
  </si>
  <si>
    <r>
      <t>Средний темп роста налоговой базы по налогу на доходы физических лиц на территории муниципального образования за три последних отчетных финансовых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15i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налоговая база по налогу на доходы физических лиц, подлежащая налогообложению по всем налоговым ставкам на территории i-ого муниципального образования соответственно в _____ г., _____ г., _____ г. и _____ г.</t>
    </r>
  </si>
  <si>
    <r>
      <t>Средний темп роста среднемесячной заработной платы работников организаций на территории муниципального образования за три последних отчетных финансовых года, скорректированный на стоимость жизни,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14i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среднемесячная заработная плата работников организаций на территории i-ого муниципального образования соответственно в ______ г., ______ г., ______ г. и ______ г.;
B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B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Bi</t>
    </r>
    <r>
      <rPr>
        <vertAlign val="subscript"/>
        <sz val="12"/>
        <color rgb="FF000000"/>
        <rFont val="Times New Roman"/>
        <family val="1"/>
        <charset val="204"/>
      </rPr>
      <t>n-2</t>
    </r>
    <r>
      <rPr>
        <sz val="12"/>
        <color rgb="FF000000"/>
        <rFont val="Times New Roman"/>
        <family val="1"/>
        <charset val="204"/>
      </rPr>
      <t>; B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прожиточный минимум в субъекте Российской Федерации соответственно в _____ г., _____ г., _____ г. и _____ г.</t>
    </r>
  </si>
  <si>
    <r>
      <t>Средний темп роста оборота розничной торговли на территории муниципального образования за три последних отчетных финансовых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13i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оборот розничной торговли на территории i-ого муниципального образования соответственно в ______ г., ______ г., ______ г. и ______ г.</t>
    </r>
  </si>
  <si>
    <r>
      <t>Средний темп роста объема инвестиций в основной капитал (за исключением бюджетных средств) на территории муниципального образования в расчете на 1 жителя за три последних отчетных финансовых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>12i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объем инвестиций в основной капитал (за исключением бюджетных средств) на территории i-ого муниципального образования соответственно в ______ г., ______ г., ______ г. и ______ г.;
B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B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Bi</t>
    </r>
    <r>
      <rPr>
        <vertAlign val="subscript"/>
        <sz val="12"/>
        <color rgb="FF000000"/>
        <rFont val="Times New Roman"/>
        <family val="1"/>
        <charset val="204"/>
      </rPr>
      <t>n-2</t>
    </r>
    <r>
      <rPr>
        <sz val="12"/>
        <color rgb="FF000000"/>
        <rFont val="Times New Roman"/>
        <family val="1"/>
        <charset val="204"/>
      </rPr>
      <t>; B</t>
    </r>
    <r>
      <rPr>
        <vertAlign val="subscript"/>
        <sz val="12"/>
        <color rgb="FF000000"/>
        <rFont val="Times New Roman"/>
        <family val="1"/>
        <charset val="204"/>
      </rPr>
      <t>in-3</t>
    </r>
    <r>
      <rPr>
        <sz val="12"/>
        <color rgb="FF000000"/>
        <rFont val="Times New Roman"/>
        <family val="1"/>
        <charset val="204"/>
      </rPr>
      <t xml:space="preserve"> – численность постоянного населения i-ого муниципального образования соответственно в ______ г., ______ г., ______ г. и ______ г.</t>
    </r>
  </si>
  <si>
    <r>
      <t>Средний темп роста численности постоянного населения муниципального образования за три последних отчетных года, рассчитываемый по формуле:
где:
U</t>
    </r>
    <r>
      <rPr>
        <vertAlign val="subscript"/>
        <sz val="12"/>
        <color rgb="FF000000"/>
        <rFont val="Times New Roman"/>
        <family val="1"/>
        <charset val="204"/>
      </rPr>
      <t xml:space="preserve">11i </t>
    </r>
    <r>
      <rPr>
        <sz val="12"/>
        <color rgb="FF000000"/>
        <rFont val="Times New Roman"/>
        <family val="1"/>
        <charset val="204"/>
      </rPr>
      <t>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>in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in-1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>in-2</t>
    </r>
    <r>
      <rPr>
        <sz val="12"/>
        <color rgb="FF000000"/>
        <rFont val="Times New Roman"/>
        <family val="1"/>
        <charset val="204"/>
      </rPr>
      <t>; A</t>
    </r>
    <r>
      <rPr>
        <vertAlign val="subscript"/>
        <sz val="12"/>
        <color rgb="FF000000"/>
        <rFont val="Times New Roman"/>
        <family val="1"/>
        <charset val="204"/>
      </rPr>
      <t xml:space="preserve">in-3 </t>
    </r>
    <r>
      <rPr>
        <sz val="12"/>
        <color rgb="FF000000"/>
        <rFont val="Times New Roman"/>
        <family val="1"/>
        <charset val="204"/>
      </rPr>
      <t>– численность постоянного населения i-ого муниципального образования соответственно в ______ г., ______ г., ______ г. и ______ г.</t>
    </r>
  </si>
  <si>
    <r>
      <t>Отношение поступивших доходов бюджета муниципального образования без учета безвозмездных поступлений от бюджетов бюджетной системы Российской Федерации к объему доходов, первоначально утвержденному решением о местном бюджете, рассчитываемое по формуле:
где:
U</t>
    </r>
    <r>
      <rPr>
        <vertAlign val="subscript"/>
        <sz val="12"/>
        <color rgb="FF000000"/>
        <rFont val="Times New Roman"/>
        <family val="1"/>
        <charset val="204"/>
      </rPr>
      <t>337i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объем доходов, поступивших в бюджет i-го муниципального образования без учета безвозмездных поступлений от бюджетов бюджетной системы Российской Федерации в отчетном финансовом году;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первоначально утвержденный решением о бюджете i-го муниципального образования объем доходов местного бюджета на отчетный финансовый год без учета безвозмездных поступлений от бюджетов бюджетной системы Российской Федерации.</t>
    </r>
  </si>
  <si>
    <t>Реквизиты акта</t>
  </si>
  <si>
    <r>
      <t>Уровень развития муниципального-частного партнерства в муниципальном образовании:
где:
U</t>
    </r>
    <r>
      <rPr>
        <vertAlign val="subscript"/>
        <sz val="12"/>
        <color rgb="FF000000"/>
        <rFont val="Times New Roman"/>
        <family val="1"/>
        <charset val="204"/>
      </rPr>
      <t>14i</t>
    </r>
    <r>
      <rPr>
        <sz val="12"/>
        <color rgb="FF000000"/>
        <rFont val="Times New Roman"/>
        <family val="1"/>
        <charset val="204"/>
      </rPr>
      <t xml:space="preserve"> – значение соответствующего показателя в i-м муниципальном образовании;
A</t>
    </r>
    <r>
      <rPr>
        <vertAlign val="subscript"/>
        <sz val="12"/>
        <color rgb="FF000000"/>
        <rFont val="Times New Roman"/>
        <family val="1"/>
        <charset val="204"/>
      </rPr>
      <t xml:space="preserve">i </t>
    </r>
    <r>
      <rPr>
        <sz val="12"/>
        <color rgb="FF000000"/>
        <rFont val="Times New Roman"/>
        <family val="1"/>
        <charset val="204"/>
      </rPr>
      <t>– наличие в открытом доступе перечня объектов в муниципальном образовании, в отношении которых планируется заключение соглашений муниципально-частного партнерства, концессионных соглашений (при положительном ответе – 1, при отрицательном ответе – 0);
B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наличие льготных условий (налоговые льготы, иные меры поддержки частных партнеров) (при положительном ответе – 1, при отрицательном ответе – 0);
C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стадия реализации проекта муниципально-частного партнерства;
D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Доля частных инвестиций в общей стоимости проекта муниципально-частного партнерства в процентах, оценка выставляется путем деления значения в процентах на 100;
E</t>
    </r>
    <r>
      <rPr>
        <vertAlign val="subscript"/>
        <sz val="12"/>
        <color rgb="FF000000"/>
        <rFont val="Times New Roman"/>
        <family val="1"/>
        <charset val="204"/>
      </rPr>
      <t>i</t>
    </r>
    <r>
      <rPr>
        <sz val="12"/>
        <color rgb="FF000000"/>
        <rFont val="Times New Roman"/>
        <family val="1"/>
        <charset val="204"/>
      </rPr>
      <t xml:space="preserve"> – срок реализации проекта муниципально-частного партнерства (срок действия концессионного соглашения).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</si>
</sst>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Aptos"/>
      <family val="2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Aptos Narrow"/>
      <family val="2"/>
      <scheme val="minor"/>
    </font>
    <font>
      <b/>
      <sz val="11"/>
      <color rgb="FFFF0000"/>
      <name val="Calibri"/>
      <family val="2"/>
      <charset val="204"/>
    </font>
    <font>
      <sz val="11"/>
      <color theme="0"/>
      <name val="Times New Roman"/>
      <family val="1"/>
      <charset val="204"/>
    </font>
    <font>
      <b/>
      <sz val="11"/>
      <color rgb="FFFF0000"/>
      <name val="Aptos Narrow"/>
      <family val="2"/>
      <scheme val="minor"/>
    </font>
    <font>
      <i/>
      <sz val="10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AE3F3"/>
        <bgColor rgb="FFE2F0D9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8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vertical="top"/>
    </xf>
    <xf numFmtId="0" fontId="15" fillId="0" borderId="2" xfId="0" applyFon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16" fillId="2" borderId="2" xfId="0" applyFont="1" applyFill="1" applyBorder="1" applyAlignment="1">
      <alignment vertical="top"/>
    </xf>
    <xf numFmtId="0" fontId="13" fillId="2" borderId="16" xfId="0" applyFont="1" applyFill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4" fillId="2" borderId="17" xfId="0" applyFont="1" applyFill="1" applyBorder="1" applyAlignment="1">
      <alignment vertical="top"/>
    </xf>
    <xf numFmtId="0" fontId="13" fillId="2" borderId="16" xfId="0" applyFont="1" applyFill="1" applyBorder="1" applyAlignment="1">
      <alignment vertical="top"/>
    </xf>
    <xf numFmtId="0" fontId="0" fillId="3" borderId="17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17" fillId="0" borderId="0" xfId="0" applyFont="1" applyAlignment="1">
      <alignment vertical="top" wrapText="1"/>
    </xf>
    <xf numFmtId="0" fontId="13" fillId="2" borderId="4" xfId="0" applyFont="1" applyFill="1" applyBorder="1" applyAlignment="1">
      <alignment vertical="top"/>
    </xf>
    <xf numFmtId="0" fontId="0" fillId="3" borderId="4" xfId="0" applyFill="1" applyBorder="1" applyAlignment="1">
      <alignment vertical="center" wrapText="1"/>
    </xf>
    <xf numFmtId="0" fontId="14" fillId="2" borderId="18" xfId="0" applyFont="1" applyFill="1" applyBorder="1" applyAlignment="1">
      <alignment vertical="top"/>
    </xf>
    <xf numFmtId="0" fontId="0" fillId="3" borderId="18" xfId="0" applyFill="1" applyBorder="1" applyAlignment="1">
      <alignment vertical="center" wrapText="1"/>
    </xf>
    <xf numFmtId="0" fontId="14" fillId="2" borderId="4" xfId="0" applyFont="1" applyFill="1" applyBorder="1" applyAlignment="1">
      <alignment vertical="top"/>
    </xf>
    <xf numFmtId="0" fontId="16" fillId="2" borderId="18" xfId="0" applyFont="1" applyFill="1" applyBorder="1" applyAlignment="1">
      <alignment vertical="top"/>
    </xf>
    <xf numFmtId="0" fontId="16" fillId="2" borderId="4" xfId="0" applyFont="1" applyFill="1" applyBorder="1" applyAlignment="1">
      <alignment vertical="top"/>
    </xf>
    <xf numFmtId="0" fontId="18" fillId="0" borderId="0" xfId="0" applyFont="1"/>
    <xf numFmtId="0" fontId="20" fillId="0" borderId="0" xfId="0" applyFont="1"/>
    <xf numFmtId="0" fontId="21" fillId="0" borderId="0" xfId="0" applyFont="1"/>
    <xf numFmtId="0" fontId="8" fillId="0" borderId="0" xfId="0" applyFont="1" applyAlignment="1">
      <alignment wrapText="1"/>
    </xf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9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14" fontId="3" fillId="0" borderId="7" xfId="0" applyNumberFormat="1" applyFont="1" applyBorder="1" applyAlignment="1">
      <alignment horizontal="left" vertical="top" wrapText="1"/>
    </xf>
    <xf numFmtId="14" fontId="3" fillId="0" borderId="9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justify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14" fontId="3" fillId="0" borderId="7" xfId="0" applyNumberFormat="1" applyFont="1" applyBorder="1" applyAlignment="1">
      <alignment horizontal="center" vertical="top" wrapText="1"/>
    </xf>
    <xf numFmtId="14" fontId="3" fillId="0" borderId="8" xfId="0" applyNumberFormat="1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14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6E6E6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340995</xdr:colOff>
      <xdr:row>28</xdr:row>
      <xdr:rowOff>186691</xdr:rowOff>
    </xdr:from>
    <xdr:to>
      <xdr:col>1</xdr:col>
      <xdr:colOff>3754755</xdr:colOff>
      <xdr:row>29</xdr:row>
      <xdr:rowOff>64771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0FCEAC3-183C-FB51-62A7-68D9E41E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" y="13702666"/>
          <a:ext cx="3413760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320040</xdr:colOff>
      <xdr:row>34</xdr:row>
      <xdr:rowOff>93345</xdr:rowOff>
    </xdr:from>
    <xdr:to>
      <xdr:col>1</xdr:col>
      <xdr:colOff>3971925</xdr:colOff>
      <xdr:row>35</xdr:row>
      <xdr:rowOff>186690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5CA86DCA-CF9D-F5E7-C4AA-5A5721D0D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40" y="14047470"/>
          <a:ext cx="3651885" cy="483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415290</xdr:colOff>
      <xdr:row>42</xdr:row>
      <xdr:rowOff>230504</xdr:rowOff>
    </xdr:from>
    <xdr:to>
      <xdr:col>1</xdr:col>
      <xdr:colOff>3830955</xdr:colOff>
      <xdr:row>43</xdr:row>
      <xdr:rowOff>102870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B9356A01-DFEC-D626-1C44-50FA312C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" y="18623279"/>
          <a:ext cx="3415665" cy="377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405765</xdr:colOff>
      <xdr:row>48</xdr:row>
      <xdr:rowOff>135254</xdr:rowOff>
    </xdr:from>
    <xdr:to>
      <xdr:col>1</xdr:col>
      <xdr:colOff>4082415</xdr:colOff>
      <xdr:row>49</xdr:row>
      <xdr:rowOff>259080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7C542928-A916-4B72-2FEF-D9AEE8B54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" y="22318979"/>
          <a:ext cx="3676650" cy="504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333374</xdr:colOff>
      <xdr:row>56</xdr:row>
      <xdr:rowOff>186690</xdr:rowOff>
    </xdr:from>
    <xdr:to>
      <xdr:col>1</xdr:col>
      <xdr:colOff>3794759</xdr:colOff>
      <xdr:row>57</xdr:row>
      <xdr:rowOff>68581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683A9B2-6906-F35E-CE54-6445A6E92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4" y="25589865"/>
          <a:ext cx="3461385" cy="434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1122045</xdr:colOff>
      <xdr:row>61</xdr:row>
      <xdr:rowOff>11429</xdr:rowOff>
    </xdr:from>
    <xdr:to>
      <xdr:col>1</xdr:col>
      <xdr:colOff>2222472</xdr:colOff>
      <xdr:row>61</xdr:row>
      <xdr:rowOff>285750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138152F9-B996-0135-DAAA-F67F76C00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745" y="28481654"/>
          <a:ext cx="1100427" cy="274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1141094</xdr:colOff>
      <xdr:row>63</xdr:row>
      <xdr:rowOff>750570</xdr:rowOff>
    </xdr:from>
    <xdr:to>
      <xdr:col>1</xdr:col>
      <xdr:colOff>2289038</xdr:colOff>
      <xdr:row>64</xdr:row>
      <xdr:rowOff>150495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3DE58ED8-CF76-E95C-B205-B985A80D9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8794" y="30935295"/>
          <a:ext cx="1147944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628650</xdr:colOff>
      <xdr:row>71</xdr:row>
      <xdr:rowOff>217170</xdr:rowOff>
    </xdr:from>
    <xdr:to>
      <xdr:col>1</xdr:col>
      <xdr:colOff>4086225</xdr:colOff>
      <xdr:row>72</xdr:row>
      <xdr:rowOff>97155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C0DCD041-67AA-38A0-1518-E31E74EA0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1963995"/>
          <a:ext cx="34575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1104900</xdr:colOff>
      <xdr:row>76</xdr:row>
      <xdr:rowOff>104774</xdr:rowOff>
    </xdr:from>
    <xdr:to>
      <xdr:col>1</xdr:col>
      <xdr:colOff>2307561</xdr:colOff>
      <xdr:row>76</xdr:row>
      <xdr:rowOff>363854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91A44DA9-6ACE-569A-CB68-402E3F2EB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38852474"/>
          <a:ext cx="1202661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1087755</xdr:colOff>
      <xdr:row>78</xdr:row>
      <xdr:rowOff>885825</xdr:rowOff>
    </xdr:from>
    <xdr:to>
      <xdr:col>1</xdr:col>
      <xdr:colOff>2181225</xdr:colOff>
      <xdr:row>79</xdr:row>
      <xdr:rowOff>134980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0B4E2665-E763-E2FC-369E-864886BBE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5455" y="41595675"/>
          <a:ext cx="1093470" cy="23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1042034</xdr:colOff>
      <xdr:row>81</xdr:row>
      <xdr:rowOff>840104</xdr:rowOff>
    </xdr:from>
    <xdr:to>
      <xdr:col>1</xdr:col>
      <xdr:colOff>2188027</xdr:colOff>
      <xdr:row>82</xdr:row>
      <xdr:rowOff>142875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FD0E2592-528A-C240-B329-95357FE60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734" y="48674654"/>
          <a:ext cx="1145993" cy="245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891542</xdr:colOff>
      <xdr:row>85</xdr:row>
      <xdr:rowOff>316230</xdr:rowOff>
    </xdr:from>
    <xdr:to>
      <xdr:col>1</xdr:col>
      <xdr:colOff>2417446</xdr:colOff>
      <xdr:row>85</xdr:row>
      <xdr:rowOff>545425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34025F9C-C890-977C-30E7-AA46A74E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2" y="52141755"/>
          <a:ext cx="1525904" cy="229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1017270</xdr:colOff>
      <xdr:row>88</xdr:row>
      <xdr:rowOff>74295</xdr:rowOff>
    </xdr:from>
    <xdr:to>
      <xdr:col>1</xdr:col>
      <xdr:colOff>2160660</xdr:colOff>
      <xdr:row>88</xdr:row>
      <xdr:rowOff>314325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A3E32D37-3A0D-931F-59F7-E484B918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970" y="51909345"/>
          <a:ext cx="1143390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1040130</xdr:colOff>
      <xdr:row>90</xdr:row>
      <xdr:rowOff>923925</xdr:rowOff>
    </xdr:from>
    <xdr:to>
      <xdr:col>1</xdr:col>
      <xdr:colOff>2457533</xdr:colOff>
      <xdr:row>91</xdr:row>
      <xdr:rowOff>219075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1C05A5BE-6948-8E8D-9F02-123BD9AA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830" y="57988200"/>
          <a:ext cx="1417403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1068705</xdr:colOff>
      <xdr:row>93</xdr:row>
      <xdr:rowOff>636270</xdr:rowOff>
    </xdr:from>
    <xdr:to>
      <xdr:col>1</xdr:col>
      <xdr:colOff>2228850</xdr:colOff>
      <xdr:row>94</xdr:row>
      <xdr:rowOff>44072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C950666E-E0C7-3517-CEA0-DA39E799F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6405" y="55138320"/>
          <a:ext cx="1160145" cy="255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1198244</xdr:colOff>
      <xdr:row>96</xdr:row>
      <xdr:rowOff>577215</xdr:rowOff>
    </xdr:from>
    <xdr:to>
      <xdr:col>1</xdr:col>
      <xdr:colOff>2316902</xdr:colOff>
      <xdr:row>96</xdr:row>
      <xdr:rowOff>826770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5EDDD279-E9E0-57FA-402B-14992DC3B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944" y="60432315"/>
          <a:ext cx="1118658" cy="249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1055369</xdr:colOff>
      <xdr:row>99</xdr:row>
      <xdr:rowOff>468629</xdr:rowOff>
    </xdr:from>
    <xdr:to>
      <xdr:col>1</xdr:col>
      <xdr:colOff>2254916</xdr:colOff>
      <xdr:row>99</xdr:row>
      <xdr:rowOff>702944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B6566E99-1DEE-F916-1101-8030B691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069" y="62895479"/>
          <a:ext cx="1199547" cy="234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466725</xdr:colOff>
      <xdr:row>105</xdr:row>
      <xdr:rowOff>198121</xdr:rowOff>
    </xdr:from>
    <xdr:to>
      <xdr:col>1</xdr:col>
      <xdr:colOff>4008120</xdr:colOff>
      <xdr:row>106</xdr:row>
      <xdr:rowOff>97156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1F6817BD-D330-D6D8-FAFB-4F1056373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6044446"/>
          <a:ext cx="3541395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487680</xdr:colOff>
      <xdr:row>110</xdr:row>
      <xdr:rowOff>142874</xdr:rowOff>
    </xdr:from>
    <xdr:to>
      <xdr:col>1</xdr:col>
      <xdr:colOff>4084320</xdr:colOff>
      <xdr:row>111</xdr:row>
      <xdr:rowOff>38099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DA44FD58-8396-B3C8-4EFE-9052BB140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68370449"/>
          <a:ext cx="359664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1085850</xdr:colOff>
      <xdr:row>115</xdr:row>
      <xdr:rowOff>17144</xdr:rowOff>
    </xdr:from>
    <xdr:to>
      <xdr:col>1</xdr:col>
      <xdr:colOff>2151909</xdr:colOff>
      <xdr:row>115</xdr:row>
      <xdr:rowOff>257175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7D1B1552-8A64-1227-13C2-747FA0415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73616819"/>
          <a:ext cx="1066059" cy="24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441959</xdr:colOff>
      <xdr:row>118</xdr:row>
      <xdr:rowOff>320040</xdr:rowOff>
    </xdr:from>
    <xdr:to>
      <xdr:col>1</xdr:col>
      <xdr:colOff>3922394</xdr:colOff>
      <xdr:row>119</xdr:row>
      <xdr:rowOff>148590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1D66AB2D-74C0-770F-E12B-4336A5AB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59" y="73243440"/>
          <a:ext cx="348043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409574</xdr:colOff>
      <xdr:row>123</xdr:row>
      <xdr:rowOff>331469</xdr:rowOff>
    </xdr:from>
    <xdr:to>
      <xdr:col>1</xdr:col>
      <xdr:colOff>4002405</xdr:colOff>
      <xdr:row>124</xdr:row>
      <xdr:rowOff>161924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9FF5CC95-47F5-6DBB-8E8F-8A8F9EE7E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4" y="75969494"/>
          <a:ext cx="3592831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400050</xdr:colOff>
      <xdr:row>127</xdr:row>
      <xdr:rowOff>643891</xdr:rowOff>
    </xdr:from>
    <xdr:to>
      <xdr:col>1</xdr:col>
      <xdr:colOff>4055745</xdr:colOff>
      <xdr:row>128</xdr:row>
      <xdr:rowOff>200026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42986B18-2687-61AF-0F4F-55C571221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81158716"/>
          <a:ext cx="3655695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864870</xdr:colOff>
      <xdr:row>138</xdr:row>
      <xdr:rowOff>459105</xdr:rowOff>
    </xdr:from>
    <xdr:to>
      <xdr:col>1</xdr:col>
      <xdr:colOff>3188970</xdr:colOff>
      <xdr:row>139</xdr:row>
      <xdr:rowOff>207645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9F436358-1DB9-9278-4987-D39A5836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570" y="79707105"/>
          <a:ext cx="2324100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539115</xdr:colOff>
      <xdr:row>149</xdr:row>
      <xdr:rowOff>207646</xdr:rowOff>
    </xdr:from>
    <xdr:to>
      <xdr:col>1</xdr:col>
      <xdr:colOff>4027170</xdr:colOff>
      <xdr:row>150</xdr:row>
      <xdr:rowOff>76201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9B862E59-3AC1-31EB-C035-86784D3C7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815" y="93638371"/>
          <a:ext cx="3488055" cy="335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971550</xdr:colOff>
      <xdr:row>153</xdr:row>
      <xdr:rowOff>659129</xdr:rowOff>
    </xdr:from>
    <xdr:to>
      <xdr:col>1</xdr:col>
      <xdr:colOff>2428485</xdr:colOff>
      <xdr:row>154</xdr:row>
      <xdr:rowOff>112394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3E5DD456-D38B-BC0C-B0EF-C0CB6193F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9213054"/>
          <a:ext cx="1456935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403859</xdr:colOff>
      <xdr:row>157</xdr:row>
      <xdr:rowOff>358140</xdr:rowOff>
    </xdr:from>
    <xdr:to>
      <xdr:col>1</xdr:col>
      <xdr:colOff>3989069</xdr:colOff>
      <xdr:row>158</xdr:row>
      <xdr:rowOff>211455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28E74F45-55B2-6C2F-8FCC-446D90AA8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59" y="100561140"/>
          <a:ext cx="3585210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1080134</xdr:colOff>
      <xdr:row>161</xdr:row>
      <xdr:rowOff>466725</xdr:rowOff>
    </xdr:from>
    <xdr:to>
      <xdr:col>1</xdr:col>
      <xdr:colOff>2276128</xdr:colOff>
      <xdr:row>162</xdr:row>
      <xdr:rowOff>55245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7ACD29D7-D37B-6024-0F6E-1ACD4F99C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7834" y="93668850"/>
          <a:ext cx="1195994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247649</xdr:colOff>
      <xdr:row>165</xdr:row>
      <xdr:rowOff>175259</xdr:rowOff>
    </xdr:from>
    <xdr:to>
      <xdr:col>1</xdr:col>
      <xdr:colOff>3914775</xdr:colOff>
      <xdr:row>166</xdr:row>
      <xdr:rowOff>114299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103180B3-9B5A-85C2-E7AB-769541A2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49" y="96015809"/>
          <a:ext cx="3667126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840105</xdr:colOff>
      <xdr:row>170</xdr:row>
      <xdr:rowOff>481965</xdr:rowOff>
    </xdr:from>
    <xdr:to>
      <xdr:col>1</xdr:col>
      <xdr:colOff>1796415</xdr:colOff>
      <xdr:row>171</xdr:row>
      <xdr:rowOff>44641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A1305947-D8F2-DA14-EA9E-4CDBC89C6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7805" y="107923965"/>
          <a:ext cx="956310" cy="534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1028065</xdr:colOff>
      <xdr:row>173</xdr:row>
      <xdr:rowOff>175259</xdr:rowOff>
    </xdr:from>
    <xdr:to>
      <xdr:col>1</xdr:col>
      <xdr:colOff>2103014</xdr:colOff>
      <xdr:row>173</xdr:row>
      <xdr:rowOff>384809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6CE174FF-17E6-3983-327B-3508B806B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5" y="108845984"/>
          <a:ext cx="1074949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1303020</xdr:colOff>
      <xdr:row>176</xdr:row>
      <xdr:rowOff>438149</xdr:rowOff>
    </xdr:from>
    <xdr:to>
      <xdr:col>1</xdr:col>
      <xdr:colOff>2390034</xdr:colOff>
      <xdr:row>176</xdr:row>
      <xdr:rowOff>657224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4ED3F088-3AD9-57B0-4F9B-09A352683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0720" y="112071149"/>
          <a:ext cx="1087014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1480184</xdr:colOff>
      <xdr:row>182</xdr:row>
      <xdr:rowOff>676275</xdr:rowOff>
    </xdr:from>
    <xdr:to>
      <xdr:col>1</xdr:col>
      <xdr:colOff>2608772</xdr:colOff>
      <xdr:row>183</xdr:row>
      <xdr:rowOff>123825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45F89AF5-BCBB-4F5C-7629-CD646FFD4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884" y="109499400"/>
          <a:ext cx="1128588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1369694</xdr:colOff>
      <xdr:row>185</xdr:row>
      <xdr:rowOff>680084</xdr:rowOff>
    </xdr:from>
    <xdr:to>
      <xdr:col>1</xdr:col>
      <xdr:colOff>2532157</xdr:colOff>
      <xdr:row>186</xdr:row>
      <xdr:rowOff>45719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28A1F374-1DF1-E812-0659-33DF4F42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4" y="120247409"/>
          <a:ext cx="1162463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419100</xdr:colOff>
      <xdr:row>190</xdr:row>
      <xdr:rowOff>167640</xdr:rowOff>
    </xdr:from>
    <xdr:to>
      <xdr:col>1</xdr:col>
      <xdr:colOff>3895725</xdr:colOff>
      <xdr:row>191</xdr:row>
      <xdr:rowOff>20955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61EE0CD1-2BF6-8B9F-1FD7-7CBD83D2B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810540"/>
          <a:ext cx="3476625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1497330</xdr:colOff>
      <xdr:row>194</xdr:row>
      <xdr:rowOff>640079</xdr:rowOff>
    </xdr:from>
    <xdr:to>
      <xdr:col>1</xdr:col>
      <xdr:colOff>2615629</xdr:colOff>
      <xdr:row>194</xdr:row>
      <xdr:rowOff>861059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37D49DF3-F96E-094C-890B-70C14DB9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5030" y="117302279"/>
          <a:ext cx="1118299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1421130</xdr:colOff>
      <xdr:row>197</xdr:row>
      <xdr:rowOff>811530</xdr:rowOff>
    </xdr:from>
    <xdr:to>
      <xdr:col>1</xdr:col>
      <xdr:colOff>2549525</xdr:colOff>
      <xdr:row>198</xdr:row>
      <xdr:rowOff>125730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AF76B006-6E45-92CF-F055-DAE8B1BD5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830" y="120588405"/>
          <a:ext cx="112839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1331595</xdr:colOff>
      <xdr:row>200</xdr:row>
      <xdr:rowOff>1122045</xdr:rowOff>
    </xdr:from>
    <xdr:to>
      <xdr:col>1</xdr:col>
      <xdr:colOff>2736325</xdr:colOff>
      <xdr:row>201</xdr:row>
      <xdr:rowOff>139065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C994E423-CA7C-451D-A3E6-D986727F8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9295" y="123642120"/>
          <a:ext cx="1404730" cy="19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828675</xdr:colOff>
      <xdr:row>205</xdr:row>
      <xdr:rowOff>609599</xdr:rowOff>
    </xdr:from>
    <xdr:to>
      <xdr:col>1</xdr:col>
      <xdr:colOff>2992755</xdr:colOff>
      <xdr:row>205</xdr:row>
      <xdr:rowOff>816812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190BE383-6E70-43A0-BBDA-B32469A55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36321799"/>
          <a:ext cx="2164080" cy="207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1457325</xdr:colOff>
      <xdr:row>209</xdr:row>
      <xdr:rowOff>659130</xdr:rowOff>
    </xdr:from>
    <xdr:to>
      <xdr:col>1</xdr:col>
      <xdr:colOff>2658322</xdr:colOff>
      <xdr:row>210</xdr:row>
      <xdr:rowOff>83820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28440F66-1FA1-9760-0646-5D0C8DB3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5" y="130780155"/>
          <a:ext cx="1200997" cy="205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1522094</xdr:colOff>
      <xdr:row>212</xdr:row>
      <xdr:rowOff>476250</xdr:rowOff>
    </xdr:from>
    <xdr:to>
      <xdr:col>1</xdr:col>
      <xdr:colOff>2830084</xdr:colOff>
      <xdr:row>212</xdr:row>
      <xdr:rowOff>701040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id="{9EF7FA90-8598-1A62-3DDF-B5A336BE3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9794" y="132940425"/>
          <a:ext cx="1307990" cy="22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1417320</xdr:colOff>
      <xdr:row>215</xdr:row>
      <xdr:rowOff>649604</xdr:rowOff>
    </xdr:from>
    <xdr:to>
      <xdr:col>1</xdr:col>
      <xdr:colOff>2787544</xdr:colOff>
      <xdr:row>216</xdr:row>
      <xdr:rowOff>97154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E6029434-B9A2-7257-6753-E52BE2572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" y="135599804"/>
          <a:ext cx="1370224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1371600</xdr:colOff>
      <xdr:row>218</xdr:row>
      <xdr:rowOff>657225</xdr:rowOff>
    </xdr:from>
    <xdr:to>
      <xdr:col>1</xdr:col>
      <xdr:colOff>2677795</xdr:colOff>
      <xdr:row>219</xdr:row>
      <xdr:rowOff>104775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F44F16FB-3467-D20E-3EFB-683C980D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137950575"/>
          <a:ext cx="130619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1322070</xdr:colOff>
      <xdr:row>222</xdr:row>
      <xdr:rowOff>1</xdr:rowOff>
    </xdr:from>
    <xdr:to>
      <xdr:col>1</xdr:col>
      <xdr:colOff>2631727</xdr:colOff>
      <xdr:row>222</xdr:row>
      <xdr:rowOff>228601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B257844B-D462-2DCF-8337-7CB95454F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9770" y="140674726"/>
          <a:ext cx="1309657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1215391</xdr:colOff>
      <xdr:row>66</xdr:row>
      <xdr:rowOff>542925</xdr:rowOff>
    </xdr:from>
    <xdr:to>
      <xdr:col>1</xdr:col>
      <xdr:colOff>2402206</xdr:colOff>
      <xdr:row>67</xdr:row>
      <xdr:rowOff>132086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7461F06-997B-4FE9-BE48-576EE6E37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1" y="29384625"/>
          <a:ext cx="1186815" cy="255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C594-D8FD-4F85-9121-679BBC1590CF}">
  <dimension ref="A1:AM233"/>
  <sheetViews>
    <sheetView tabSelected="1" topLeftCell="A222" zoomScaleNormal="100" workbookViewId="0">
      <selection activeCell="D55" sqref="D55"/>
    </sheetView>
  </sheetViews>
  <sheetFormatPr defaultColWidth="8.77734375" defaultRowHeight="15.6" x14ac:dyDescent="0.3"/>
  <cols>
    <col min="1" max="1" width="9.44140625" style="1" customWidth="1"/>
    <col min="2" max="2" width="68.5546875" style="1" customWidth="1"/>
    <col min="3" max="3" width="8.77734375" style="1" customWidth="1"/>
    <col min="4" max="4" width="13.77734375" style="1" customWidth="1"/>
    <col min="5" max="5" width="22.6640625" style="1" customWidth="1"/>
    <col min="6" max="7" width="8.77734375" style="1"/>
    <col min="8" max="8" width="10.44140625" style="1" bestFit="1" customWidth="1"/>
    <col min="9" max="16384" width="8.77734375" style="1"/>
  </cols>
  <sheetData>
    <row r="1" spans="1:5" ht="61.2" customHeight="1" x14ac:dyDescent="0.35">
      <c r="A1" s="4"/>
      <c r="B1" s="4"/>
      <c r="C1" s="81" t="s">
        <v>221</v>
      </c>
      <c r="D1" s="81"/>
      <c r="E1" s="81"/>
    </row>
    <row r="2" spans="1:5" ht="9.6" customHeight="1" x14ac:dyDescent="0.35">
      <c r="A2" s="4"/>
      <c r="B2" s="4"/>
      <c r="C2" s="4"/>
      <c r="D2" s="4"/>
    </row>
    <row r="3" spans="1:5" ht="93.6" customHeight="1" x14ac:dyDescent="0.3">
      <c r="A3" s="89" t="s">
        <v>219</v>
      </c>
      <c r="B3" s="89"/>
      <c r="C3" s="89"/>
      <c r="D3" s="89"/>
      <c r="E3" s="89"/>
    </row>
    <row r="4" spans="1:5" ht="45" customHeight="1" x14ac:dyDescent="0.35">
      <c r="A4" s="92"/>
      <c r="B4" s="92"/>
      <c r="C4" s="92"/>
      <c r="D4" s="92"/>
      <c r="E4" s="92"/>
    </row>
    <row r="5" spans="1:5" x14ac:dyDescent="0.3">
      <c r="A5" s="90" t="s">
        <v>0</v>
      </c>
      <c r="B5" s="90"/>
      <c r="C5" s="90"/>
      <c r="D5" s="90"/>
      <c r="E5" s="90"/>
    </row>
    <row r="6" spans="1:5" ht="24" customHeight="1" x14ac:dyDescent="0.35">
      <c r="A6" s="92"/>
      <c r="B6" s="92"/>
      <c r="C6" s="92"/>
      <c r="D6" s="92"/>
      <c r="E6" s="92"/>
    </row>
    <row r="7" spans="1:5" x14ac:dyDescent="0.3">
      <c r="A7" s="90" t="s">
        <v>1</v>
      </c>
      <c r="B7" s="90"/>
      <c r="C7" s="90"/>
      <c r="D7" s="90"/>
      <c r="E7" s="90"/>
    </row>
    <row r="8" spans="1:5" ht="45" customHeight="1" x14ac:dyDescent="0.35">
      <c r="A8" s="92"/>
      <c r="B8" s="92"/>
      <c r="C8" s="92"/>
      <c r="D8" s="92"/>
      <c r="E8" s="92"/>
    </row>
    <row r="9" spans="1:5" x14ac:dyDescent="0.3">
      <c r="A9" s="91" t="s">
        <v>215</v>
      </c>
      <c r="B9" s="91"/>
      <c r="C9" s="91"/>
      <c r="D9" s="91"/>
      <c r="E9" s="91"/>
    </row>
    <row r="10" spans="1:5" ht="8.4" customHeight="1" x14ac:dyDescent="0.35">
      <c r="A10" s="4"/>
      <c r="B10" s="4"/>
      <c r="C10" s="4"/>
      <c r="D10" s="4"/>
    </row>
    <row r="11" spans="1:5" ht="129.6" customHeight="1" x14ac:dyDescent="0.35">
      <c r="A11" s="88" t="s">
        <v>220</v>
      </c>
      <c r="B11" s="88"/>
      <c r="C11" s="88"/>
      <c r="D11" s="88"/>
      <c r="E11" s="88"/>
    </row>
    <row r="12" spans="1:5" ht="42.6" customHeight="1" x14ac:dyDescent="0.35">
      <c r="A12" s="92"/>
      <c r="B12" s="92"/>
      <c r="C12" s="92"/>
      <c r="D12" s="92"/>
      <c r="E12" s="92"/>
    </row>
    <row r="13" spans="1:5" x14ac:dyDescent="0.3">
      <c r="A13" s="90" t="s">
        <v>182</v>
      </c>
      <c r="B13" s="90"/>
      <c r="C13" s="90"/>
      <c r="D13" s="90"/>
      <c r="E13" s="90"/>
    </row>
    <row r="14" spans="1:5" ht="40.799999999999997" customHeight="1" x14ac:dyDescent="0.3">
      <c r="A14" s="55" t="s">
        <v>183</v>
      </c>
      <c r="B14" s="55"/>
      <c r="C14" s="55"/>
      <c r="D14" s="55"/>
      <c r="E14" s="55"/>
    </row>
    <row r="15" spans="1:5" x14ac:dyDescent="0.3">
      <c r="A15" s="2" t="s">
        <v>2</v>
      </c>
      <c r="B15" s="7" t="s">
        <v>3</v>
      </c>
      <c r="C15" s="93" t="s">
        <v>4</v>
      </c>
      <c r="D15" s="93"/>
      <c r="E15" s="93"/>
    </row>
    <row r="16" spans="1:5" ht="93" customHeight="1" x14ac:dyDescent="0.3">
      <c r="A16" s="121" t="s">
        <v>5</v>
      </c>
      <c r="B16" s="119" t="s">
        <v>17</v>
      </c>
      <c r="C16" s="71"/>
      <c r="D16" s="72"/>
      <c r="E16" s="71"/>
    </row>
    <row r="17" spans="1:7" ht="42" customHeight="1" x14ac:dyDescent="0.3">
      <c r="A17" s="122"/>
      <c r="B17" s="120"/>
      <c r="C17" s="116" t="s">
        <v>187</v>
      </c>
      <c r="D17" s="117"/>
      <c r="E17" s="118"/>
    </row>
    <row r="18" spans="1:7" ht="69" customHeight="1" x14ac:dyDescent="0.3">
      <c r="A18" s="121" t="s">
        <v>6</v>
      </c>
      <c r="B18" s="119" t="s">
        <v>18</v>
      </c>
      <c r="C18" s="71"/>
      <c r="D18" s="72"/>
      <c r="E18" s="71"/>
    </row>
    <row r="19" spans="1:7" ht="69" customHeight="1" x14ac:dyDescent="0.3">
      <c r="A19" s="122"/>
      <c r="B19" s="120"/>
      <c r="C19" s="116" t="s">
        <v>188</v>
      </c>
      <c r="D19" s="117"/>
      <c r="E19" s="118"/>
    </row>
    <row r="20" spans="1:7" ht="133.19999999999999" customHeight="1" x14ac:dyDescent="0.3">
      <c r="A20" s="121" t="s">
        <v>7</v>
      </c>
      <c r="B20" s="121" t="s">
        <v>19</v>
      </c>
      <c r="C20" s="71"/>
      <c r="D20" s="72"/>
      <c r="E20" s="71"/>
    </row>
    <row r="21" spans="1:7" ht="31.2" customHeight="1" x14ac:dyDescent="0.3">
      <c r="A21" s="122"/>
      <c r="B21" s="122"/>
      <c r="C21" s="116" t="s">
        <v>189</v>
      </c>
      <c r="D21" s="117"/>
      <c r="E21" s="118"/>
    </row>
    <row r="22" spans="1:7" ht="146.4" customHeight="1" x14ac:dyDescent="0.3">
      <c r="A22" s="121" t="s">
        <v>8</v>
      </c>
      <c r="B22" s="121" t="s">
        <v>20</v>
      </c>
      <c r="C22" s="82"/>
      <c r="D22" s="83"/>
      <c r="E22" s="72"/>
    </row>
    <row r="23" spans="1:7" ht="28.8" customHeight="1" x14ac:dyDescent="0.3">
      <c r="A23" s="122"/>
      <c r="B23" s="122"/>
      <c r="C23" s="116" t="s">
        <v>190</v>
      </c>
      <c r="D23" s="117"/>
      <c r="E23" s="118"/>
    </row>
    <row r="24" spans="1:7" ht="48.6" customHeight="1" x14ac:dyDescent="0.3">
      <c r="A24" s="6" t="s">
        <v>16</v>
      </c>
      <c r="B24" s="3" t="s">
        <v>9</v>
      </c>
      <c r="C24" s="69" t="s">
        <v>222</v>
      </c>
      <c r="D24" s="70"/>
      <c r="E24" s="69"/>
    </row>
    <row r="25" spans="1:7" ht="46.2" customHeight="1" x14ac:dyDescent="0.3">
      <c r="A25" s="54" t="s">
        <v>184</v>
      </c>
      <c r="B25" s="54"/>
      <c r="C25" s="54"/>
      <c r="D25" s="54"/>
      <c r="E25" s="54"/>
    </row>
    <row r="26" spans="1:7" ht="28.2" customHeight="1" x14ac:dyDescent="0.3">
      <c r="A26" s="2" t="s">
        <v>2</v>
      </c>
      <c r="B26" s="2" t="s">
        <v>21</v>
      </c>
      <c r="C26" s="102" t="s">
        <v>120</v>
      </c>
      <c r="D26" s="103"/>
      <c r="E26" s="2" t="s">
        <v>121</v>
      </c>
    </row>
    <row r="27" spans="1:7" ht="23.4" customHeight="1" x14ac:dyDescent="0.3">
      <c r="A27" s="84" t="s">
        <v>22</v>
      </c>
      <c r="B27" s="84"/>
      <c r="C27" s="86"/>
      <c r="D27" s="86"/>
      <c r="E27" s="86"/>
    </row>
    <row r="28" spans="1:7" ht="36.6" customHeight="1" x14ac:dyDescent="0.3">
      <c r="A28" s="63" t="s">
        <v>10</v>
      </c>
      <c r="B28" s="66" t="s">
        <v>242</v>
      </c>
      <c r="C28" s="32"/>
      <c r="D28" s="33"/>
      <c r="E28" s="34" t="e">
        <f>GEOMEAN((D29/D30),(D30/D31),(D31/D32))</f>
        <v>#DIV/0!</v>
      </c>
      <c r="G28"/>
    </row>
    <row r="29" spans="1:7" ht="36.6" customHeight="1" x14ac:dyDescent="0.3">
      <c r="A29" s="64"/>
      <c r="B29" s="67"/>
      <c r="C29" s="35" t="s">
        <v>93</v>
      </c>
      <c r="D29" s="36"/>
      <c r="E29" s="37"/>
      <c r="G29"/>
    </row>
    <row r="30" spans="1:7" ht="36.6" customHeight="1" x14ac:dyDescent="0.3">
      <c r="A30" s="64"/>
      <c r="B30" s="67"/>
      <c r="C30" s="35" t="s">
        <v>91</v>
      </c>
      <c r="E30" s="37"/>
      <c r="G30"/>
    </row>
    <row r="31" spans="1:7" ht="36.6" customHeight="1" x14ac:dyDescent="0.3">
      <c r="A31" s="64"/>
      <c r="B31" s="67"/>
      <c r="C31" s="35" t="s">
        <v>92</v>
      </c>
      <c r="D31" s="36"/>
      <c r="E31" s="37"/>
      <c r="G31"/>
    </row>
    <row r="32" spans="1:7" ht="36.6" customHeight="1" x14ac:dyDescent="0.3">
      <c r="A32" s="65"/>
      <c r="B32" s="68"/>
      <c r="C32" s="35" t="s">
        <v>90</v>
      </c>
      <c r="D32" s="36"/>
      <c r="E32" s="38"/>
      <c r="G32"/>
    </row>
    <row r="33" spans="1:39" ht="30.6" customHeight="1" x14ac:dyDescent="0.3">
      <c r="A33" s="63" t="s">
        <v>11</v>
      </c>
      <c r="B33" s="66" t="s">
        <v>241</v>
      </c>
      <c r="C33" s="32"/>
      <c r="D33" s="39"/>
      <c r="E33" s="40" t="e">
        <f>GEOMEAN(((D34/D38)/(D35/D39)),((D35/D39)/(D36/D40)),((D36/D40)/(D37/D41)))</f>
        <v>#DIV/0!</v>
      </c>
      <c r="F33"/>
    </row>
    <row r="34" spans="1:39" ht="30.6" customHeight="1" x14ac:dyDescent="0.3">
      <c r="A34" s="64"/>
      <c r="B34" s="67"/>
      <c r="C34" s="35" t="s">
        <v>93</v>
      </c>
      <c r="D34" s="41"/>
      <c r="E34" s="40"/>
      <c r="F34"/>
    </row>
    <row r="35" spans="1:39" ht="30.6" customHeight="1" x14ac:dyDescent="0.3">
      <c r="A35" s="64"/>
      <c r="B35" s="67"/>
      <c r="C35" s="35" t="s">
        <v>94</v>
      </c>
      <c r="D35" s="41"/>
      <c r="E35" s="40"/>
      <c r="F35"/>
    </row>
    <row r="36" spans="1:39" ht="30.6" customHeight="1" x14ac:dyDescent="0.3">
      <c r="A36" s="64"/>
      <c r="B36" s="67"/>
      <c r="C36" s="35" t="s">
        <v>92</v>
      </c>
      <c r="D36" s="41"/>
      <c r="E36" s="40"/>
      <c r="F36"/>
    </row>
    <row r="37" spans="1:39" ht="30.6" customHeight="1" x14ac:dyDescent="0.3">
      <c r="A37" s="64"/>
      <c r="B37" s="67"/>
      <c r="C37" s="35" t="s">
        <v>95</v>
      </c>
      <c r="D37" s="41"/>
      <c r="E37" s="40"/>
      <c r="F37"/>
    </row>
    <row r="38" spans="1:39" ht="30.6" customHeight="1" x14ac:dyDescent="0.3">
      <c r="A38" s="64"/>
      <c r="B38" s="67"/>
      <c r="C38" s="35" t="s">
        <v>96</v>
      </c>
      <c r="D38" s="41"/>
      <c r="E38" s="40"/>
      <c r="F38"/>
    </row>
    <row r="39" spans="1:39" ht="30.6" customHeight="1" x14ac:dyDescent="0.3">
      <c r="A39" s="64"/>
      <c r="B39" s="67"/>
      <c r="C39" s="35" t="s">
        <v>97</v>
      </c>
      <c r="D39" s="41"/>
      <c r="E39" s="40"/>
      <c r="F39"/>
    </row>
    <row r="40" spans="1:39" ht="30.6" customHeight="1" x14ac:dyDescent="0.3">
      <c r="A40" s="64"/>
      <c r="B40" s="67"/>
      <c r="C40" s="35" t="s">
        <v>98</v>
      </c>
      <c r="D40" s="41"/>
      <c r="E40" s="40"/>
      <c r="F40"/>
    </row>
    <row r="41" spans="1:39" ht="30.6" customHeight="1" x14ac:dyDescent="0.3">
      <c r="A41" s="65"/>
      <c r="B41" s="68"/>
      <c r="C41" s="35" t="s">
        <v>99</v>
      </c>
      <c r="D41" s="41"/>
      <c r="E41" s="40"/>
      <c r="F41"/>
    </row>
    <row r="42" spans="1:39" ht="39.6" customHeight="1" x14ac:dyDescent="0.3">
      <c r="A42" s="63" t="s">
        <v>12</v>
      </c>
      <c r="B42" s="66" t="s">
        <v>240</v>
      </c>
      <c r="C42" s="32"/>
      <c r="D42" s="39"/>
      <c r="E42" s="42" t="e">
        <f>GEOMEAN((D43/D44),(D44/D45),(D45/D46))</f>
        <v>#DIV/0!</v>
      </c>
      <c r="F42" s="5"/>
      <c r="G42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</row>
    <row r="43" spans="1:39" ht="39.6" customHeight="1" x14ac:dyDescent="0.3">
      <c r="A43" s="64"/>
      <c r="B43" s="67"/>
      <c r="C43" s="35" t="s">
        <v>93</v>
      </c>
      <c r="D43" s="41"/>
      <c r="E43" s="40"/>
      <c r="F43" s="5"/>
      <c r="G43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spans="1:39" ht="39.6" customHeight="1" x14ac:dyDescent="0.3">
      <c r="A44" s="64"/>
      <c r="B44" s="67"/>
      <c r="C44" s="35" t="s">
        <v>100</v>
      </c>
      <c r="D44" s="41"/>
      <c r="E44" s="40"/>
      <c r="F44" s="5"/>
      <c r="G4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spans="1:39" ht="39.6" customHeight="1" x14ac:dyDescent="0.3">
      <c r="A45" s="64"/>
      <c r="B45" s="67"/>
      <c r="C45" s="35" t="s">
        <v>102</v>
      </c>
      <c r="D45" s="41"/>
      <c r="E45" s="40"/>
      <c r="F45" s="5"/>
      <c r="G4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spans="1:39" ht="39.6" customHeight="1" x14ac:dyDescent="0.3">
      <c r="A46" s="65"/>
      <c r="B46" s="68"/>
      <c r="C46" s="35" t="s">
        <v>103</v>
      </c>
      <c r="D46" s="41"/>
      <c r="E46" s="40"/>
      <c r="F46" s="5"/>
      <c r="G46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spans="1:39" ht="30" customHeight="1" x14ac:dyDescent="0.3">
      <c r="A47" s="63" t="s">
        <v>25</v>
      </c>
      <c r="B47" s="66" t="s">
        <v>239</v>
      </c>
      <c r="C47" s="32"/>
      <c r="D47" s="33"/>
      <c r="E47" s="42" t="e">
        <f>GEOMEAN(((D48/D52)/(D49/D53)),((D49/D53)/(D50/D54)),((D50/D54)/(D51/D55)))</f>
        <v>#DIV/0!</v>
      </c>
      <c r="F47" s="5"/>
      <c r="G4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spans="1:39" ht="30" customHeight="1" x14ac:dyDescent="0.3">
      <c r="A48" s="64"/>
      <c r="B48" s="67"/>
      <c r="C48" s="35" t="s">
        <v>93</v>
      </c>
      <c r="D48" s="36"/>
      <c r="E48" s="43"/>
      <c r="F48" s="5"/>
      <c r="G4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spans="1:39" ht="30" customHeight="1" x14ac:dyDescent="0.3">
      <c r="A49" s="64"/>
      <c r="B49" s="67"/>
      <c r="C49" s="35" t="s">
        <v>94</v>
      </c>
      <c r="D49" s="36"/>
      <c r="E49" s="43"/>
      <c r="F49" s="5"/>
      <c r="G49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spans="1:39" ht="30" customHeight="1" x14ac:dyDescent="0.3">
      <c r="A50" s="64"/>
      <c r="B50" s="67"/>
      <c r="C50" s="35" t="s">
        <v>92</v>
      </c>
      <c r="D50" s="36"/>
      <c r="E50" s="43"/>
      <c r="F50" s="5"/>
      <c r="G50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spans="1:39" ht="30" customHeight="1" x14ac:dyDescent="0.3">
      <c r="A51" s="64"/>
      <c r="B51" s="67"/>
      <c r="C51" s="35" t="s">
        <v>95</v>
      </c>
      <c r="D51" s="36"/>
      <c r="E51" s="43"/>
      <c r="F51" s="5"/>
      <c r="G51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ht="30" customHeight="1" x14ac:dyDescent="0.3">
      <c r="A52" s="64"/>
      <c r="B52" s="67"/>
      <c r="C52" s="35" t="s">
        <v>96</v>
      </c>
      <c r="D52" s="36"/>
      <c r="E52" s="43"/>
      <c r="F52" s="5"/>
      <c r="G52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ht="30" customHeight="1" x14ac:dyDescent="0.3">
      <c r="A53" s="64"/>
      <c r="B53" s="67"/>
      <c r="C53" s="35" t="s">
        <v>97</v>
      </c>
      <c r="D53" s="36"/>
      <c r="E53" s="43"/>
      <c r="F53" s="5"/>
      <c r="G53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ht="30" customHeight="1" x14ac:dyDescent="0.3">
      <c r="A54" s="64"/>
      <c r="B54" s="67"/>
      <c r="C54" s="35" t="s">
        <v>104</v>
      </c>
      <c r="D54" s="36"/>
      <c r="E54" s="43"/>
      <c r="F54" s="5"/>
      <c r="G5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ht="30" customHeight="1" x14ac:dyDescent="0.3">
      <c r="A55" s="65"/>
      <c r="B55" s="68"/>
      <c r="C55" s="35" t="s">
        <v>99</v>
      </c>
      <c r="D55" s="36"/>
      <c r="E55" s="43"/>
      <c r="F55" s="5"/>
      <c r="G5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ht="43.8" customHeight="1" x14ac:dyDescent="0.3">
      <c r="A56" s="63" t="s">
        <v>26</v>
      </c>
      <c r="B56" s="66" t="s">
        <v>238</v>
      </c>
      <c r="C56" s="32"/>
      <c r="D56" s="39"/>
      <c r="E56" s="42" t="e">
        <f>GEOMEAN((D57/D58),(D58/D59),(D59/D60))</f>
        <v>#DIV/0!</v>
      </c>
      <c r="F56" s="5"/>
      <c r="G5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ht="43.8" customHeight="1" x14ac:dyDescent="0.3">
      <c r="A57" s="64"/>
      <c r="B57" s="67"/>
      <c r="C57" s="35" t="s">
        <v>101</v>
      </c>
      <c r="D57" s="41"/>
      <c r="E57" s="43"/>
      <c r="F57" s="5"/>
      <c r="G57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ht="43.8" customHeight="1" x14ac:dyDescent="0.3">
      <c r="A58" s="64"/>
      <c r="B58" s="67"/>
      <c r="C58" s="35" t="s">
        <v>94</v>
      </c>
      <c r="D58" s="41"/>
      <c r="E58" s="43"/>
      <c r="F58" s="5"/>
      <c r="G5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ht="43.8" customHeight="1" x14ac:dyDescent="0.3">
      <c r="A59" s="64"/>
      <c r="B59" s="67"/>
      <c r="C59" s="35" t="s">
        <v>102</v>
      </c>
      <c r="D59" s="41"/>
      <c r="E59" s="43"/>
      <c r="F59" s="5"/>
      <c r="G59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ht="43.8" customHeight="1" x14ac:dyDescent="0.3">
      <c r="A60" s="65"/>
      <c r="B60" s="68"/>
      <c r="C60" s="44" t="s">
        <v>103</v>
      </c>
      <c r="D60" s="45"/>
      <c r="E60" s="46"/>
      <c r="F60" s="5"/>
      <c r="G60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ht="67.2" customHeight="1" x14ac:dyDescent="0.3">
      <c r="A61" s="63" t="s">
        <v>27</v>
      </c>
      <c r="B61" s="66" t="s">
        <v>191</v>
      </c>
      <c r="C61" s="32"/>
      <c r="D61" s="39"/>
      <c r="E61" s="42" t="e">
        <f>D62/D63</f>
        <v>#DIV/0!</v>
      </c>
      <c r="F61" s="5"/>
      <c r="G61" s="5"/>
      <c r="H61" s="5"/>
      <c r="I61" s="5"/>
      <c r="J61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ht="67.2" customHeight="1" x14ac:dyDescent="0.3">
      <c r="A62" s="64"/>
      <c r="B62" s="67"/>
      <c r="C62" s="35" t="s">
        <v>106</v>
      </c>
      <c r="D62" s="41"/>
      <c r="E62" s="43"/>
      <c r="F62" s="5"/>
      <c r="G62" s="5"/>
      <c r="H62" s="5"/>
      <c r="I62" s="5"/>
      <c r="J62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ht="67.2" customHeight="1" x14ac:dyDescent="0.3">
      <c r="A63" s="65"/>
      <c r="B63" s="68"/>
      <c r="C63" s="44" t="s">
        <v>105</v>
      </c>
      <c r="D63" s="45"/>
      <c r="E63" s="46"/>
      <c r="F63" s="5"/>
      <c r="G63" s="5"/>
      <c r="H63" s="5"/>
      <c r="I63" s="5"/>
      <c r="J63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ht="66.599999999999994" customHeight="1" x14ac:dyDescent="0.3">
      <c r="A64" s="63" t="s">
        <v>28</v>
      </c>
      <c r="B64" s="66" t="s">
        <v>223</v>
      </c>
      <c r="C64" s="32"/>
      <c r="D64" s="39"/>
      <c r="E64" s="42" t="e">
        <f>D65/D66</f>
        <v>#DIV/0!</v>
      </c>
      <c r="F64" s="5"/>
      <c r="G64" s="5"/>
      <c r="H64" s="5"/>
      <c r="I64" s="5"/>
      <c r="J6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spans="1:39" ht="66.599999999999994" customHeight="1" x14ac:dyDescent="0.3">
      <c r="A65" s="64"/>
      <c r="B65" s="67"/>
      <c r="C65" s="35" t="s">
        <v>106</v>
      </c>
      <c r="D65" s="41"/>
      <c r="E65" s="43"/>
      <c r="F65" s="5"/>
      <c r="G65" s="5"/>
      <c r="H65" s="5"/>
      <c r="I65" s="5"/>
      <c r="J6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spans="1:39" ht="66.599999999999994" customHeight="1" x14ac:dyDescent="0.3">
      <c r="A66" s="65"/>
      <c r="B66" s="68"/>
      <c r="C66" s="44" t="s">
        <v>105</v>
      </c>
      <c r="D66" s="45"/>
      <c r="E66" s="46"/>
      <c r="F66" s="5"/>
      <c r="G66" s="5"/>
      <c r="H66" s="5"/>
      <c r="I66" s="5"/>
      <c r="J66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spans="1:39" ht="55.8" customHeight="1" x14ac:dyDescent="0.3">
      <c r="A67" s="63" t="s">
        <v>29</v>
      </c>
      <c r="B67" s="66" t="s">
        <v>185</v>
      </c>
      <c r="C67" s="32"/>
      <c r="D67" s="39"/>
      <c r="E67" s="42" t="e">
        <f>D68/D69</f>
        <v>#DIV/0!</v>
      </c>
      <c r="F67" s="5"/>
      <c r="G67" s="5"/>
      <c r="H67" s="5"/>
      <c r="I67" s="5"/>
      <c r="J6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spans="1:39" ht="55.8" customHeight="1" x14ac:dyDescent="0.3">
      <c r="A68" s="64"/>
      <c r="B68" s="67"/>
      <c r="C68" s="35" t="s">
        <v>106</v>
      </c>
      <c r="D68" s="41"/>
      <c r="E68" s="43"/>
      <c r="F68" s="5"/>
      <c r="G68" s="5"/>
      <c r="H68" s="5"/>
      <c r="I68" s="5"/>
      <c r="J6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spans="1:39" ht="55.8" customHeight="1" x14ac:dyDescent="0.3">
      <c r="A69" s="65"/>
      <c r="B69" s="68"/>
      <c r="C69" s="44" t="s">
        <v>105</v>
      </c>
      <c r="D69" s="45"/>
      <c r="E69" s="46"/>
      <c r="F69" s="5"/>
      <c r="G69" s="5"/>
      <c r="H69" s="5"/>
      <c r="I69" s="5"/>
      <c r="J69" s="5"/>
      <c r="K69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spans="1:39" ht="30.6" customHeight="1" x14ac:dyDescent="0.3">
      <c r="A70" s="84" t="s">
        <v>23</v>
      </c>
      <c r="B70" s="84"/>
      <c r="C70" s="85"/>
      <c r="D70" s="85"/>
      <c r="E70" s="8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spans="1:39" ht="40.200000000000003" customHeight="1" x14ac:dyDescent="0.3">
      <c r="A71" s="63" t="s">
        <v>13</v>
      </c>
      <c r="B71" s="66" t="s">
        <v>237</v>
      </c>
      <c r="C71" s="32"/>
      <c r="D71" s="39"/>
      <c r="E71" s="42" t="e">
        <f>GEOMEAN((D72/D73),(D73/D74),(D74/D75))</f>
        <v>#DIV/0!</v>
      </c>
      <c r="F71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spans="1:39" ht="40.200000000000003" customHeight="1" x14ac:dyDescent="0.3">
      <c r="A72" s="64"/>
      <c r="B72" s="67"/>
      <c r="C72" s="35" t="s">
        <v>93</v>
      </c>
      <c r="D72" s="41"/>
      <c r="E72" s="43"/>
      <c r="F72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spans="1:39" ht="40.200000000000003" customHeight="1" x14ac:dyDescent="0.3">
      <c r="A73" s="64"/>
      <c r="B73" s="67"/>
      <c r="C73" s="35" t="s">
        <v>94</v>
      </c>
      <c r="D73" s="41"/>
      <c r="E73" s="43"/>
      <c r="F73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spans="1:39" ht="40.200000000000003" customHeight="1" x14ac:dyDescent="0.3">
      <c r="A74" s="64"/>
      <c r="B74" s="67"/>
      <c r="C74" s="35" t="s">
        <v>102</v>
      </c>
      <c r="D74" s="41"/>
      <c r="E74" s="43"/>
      <c r="F74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1:39" ht="53.55" customHeight="1" x14ac:dyDescent="0.3">
      <c r="A75" s="65"/>
      <c r="B75" s="68"/>
      <c r="C75" s="44" t="s">
        <v>103</v>
      </c>
      <c r="D75" s="45"/>
      <c r="E75" s="46"/>
      <c r="F7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spans="1:39" ht="77.400000000000006" customHeight="1" x14ac:dyDescent="0.3">
      <c r="A76" s="63" t="s">
        <v>30</v>
      </c>
      <c r="B76" s="66" t="s">
        <v>214</v>
      </c>
      <c r="C76" s="32"/>
      <c r="D76" s="39"/>
      <c r="E76" s="42" t="e">
        <f>D77/D78</f>
        <v>#DIV/0!</v>
      </c>
      <c r="G76"/>
    </row>
    <row r="77" spans="1:39" ht="77.400000000000006" customHeight="1" x14ac:dyDescent="0.3">
      <c r="A77" s="64"/>
      <c r="B77" s="67"/>
      <c r="C77" s="35" t="s">
        <v>107</v>
      </c>
      <c r="D77" s="41"/>
      <c r="E77" s="43"/>
      <c r="G77"/>
    </row>
    <row r="78" spans="1:39" ht="77.400000000000006" customHeight="1" x14ac:dyDescent="0.3">
      <c r="A78" s="65"/>
      <c r="B78" s="68"/>
      <c r="C78" s="44" t="s">
        <v>105</v>
      </c>
      <c r="D78" s="45"/>
      <c r="E78" s="46"/>
      <c r="G78"/>
    </row>
    <row r="79" spans="1:39" ht="78" customHeight="1" x14ac:dyDescent="0.3">
      <c r="A79" s="63" t="s">
        <v>31</v>
      </c>
      <c r="B79" s="66" t="s">
        <v>213</v>
      </c>
      <c r="C79" s="32"/>
      <c r="D79" s="39"/>
      <c r="E79" s="42" t="e">
        <f>D80/D81</f>
        <v>#DIV/0!</v>
      </c>
      <c r="F79" s="5"/>
      <c r="G79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spans="1:39" ht="78" customHeight="1" x14ac:dyDescent="0.3">
      <c r="A80" s="64"/>
      <c r="B80" s="67"/>
      <c r="C80" s="35" t="s">
        <v>107</v>
      </c>
      <c r="D80" s="41"/>
      <c r="E80" s="43"/>
      <c r="F80" s="5"/>
      <c r="G80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spans="1:39" ht="78" customHeight="1" x14ac:dyDescent="0.3">
      <c r="A81" s="65"/>
      <c r="B81" s="68"/>
      <c r="C81" s="44" t="s">
        <v>105</v>
      </c>
      <c r="D81" s="45"/>
      <c r="E81" s="46"/>
      <c r="F81" s="5"/>
      <c r="G8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spans="1:39" ht="74.400000000000006" customHeight="1" x14ac:dyDescent="0.3">
      <c r="A82" s="63" t="s">
        <v>32</v>
      </c>
      <c r="B82" s="66" t="s">
        <v>212</v>
      </c>
      <c r="C82" s="32"/>
      <c r="D82" s="39"/>
      <c r="E82" s="42" t="e">
        <f>D83/D84</f>
        <v>#DIV/0!</v>
      </c>
      <c r="F82" s="5"/>
      <c r="G82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spans="1:39" ht="74.400000000000006" customHeight="1" x14ac:dyDescent="0.3">
      <c r="A83" s="64"/>
      <c r="B83" s="67"/>
      <c r="C83" s="35" t="s">
        <v>107</v>
      </c>
      <c r="D83" s="41"/>
      <c r="E83" s="43"/>
      <c r="F83" s="5"/>
      <c r="G83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spans="1:39" ht="74.400000000000006" customHeight="1" x14ac:dyDescent="0.3">
      <c r="A84" s="65"/>
      <c r="B84" s="68"/>
      <c r="C84" s="44" t="s">
        <v>105</v>
      </c>
      <c r="D84" s="45"/>
      <c r="E84" s="46"/>
      <c r="F84" s="5"/>
      <c r="G8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spans="1:39" ht="91.2" customHeight="1" x14ac:dyDescent="0.3">
      <c r="A85" s="63" t="s">
        <v>33</v>
      </c>
      <c r="B85" s="66" t="s">
        <v>192</v>
      </c>
      <c r="C85" s="32"/>
      <c r="D85" s="39"/>
      <c r="E85" s="42" t="e">
        <f>(D86-D87)/D86</f>
        <v>#DIV/0!</v>
      </c>
      <c r="F85" s="5"/>
      <c r="G85" s="5"/>
      <c r="H8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spans="1:39" ht="91.2" customHeight="1" x14ac:dyDescent="0.3">
      <c r="A86" s="64"/>
      <c r="B86" s="67"/>
      <c r="C86" s="35" t="s">
        <v>107</v>
      </c>
      <c r="D86" s="41"/>
      <c r="E86" s="43"/>
      <c r="F86" s="5"/>
      <c r="G86" s="5"/>
      <c r="H8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1:39" ht="91.2" customHeight="1" x14ac:dyDescent="0.3">
      <c r="A87" s="65"/>
      <c r="B87" s="68"/>
      <c r="C87" s="44" t="s">
        <v>105</v>
      </c>
      <c r="D87" s="45"/>
      <c r="E87" s="46"/>
      <c r="F87" s="5"/>
      <c r="G87" s="5"/>
      <c r="H87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spans="1:39" ht="76.8" customHeight="1" x14ac:dyDescent="0.3">
      <c r="A88" s="63" t="s">
        <v>34</v>
      </c>
      <c r="B88" s="66" t="s">
        <v>39</v>
      </c>
      <c r="C88" s="32"/>
      <c r="D88" s="39"/>
      <c r="E88" s="42" t="e">
        <f>D89/D90</f>
        <v>#DIV/0!</v>
      </c>
      <c r="F8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spans="1:39" ht="76.8" customHeight="1" x14ac:dyDescent="0.3">
      <c r="A89" s="64"/>
      <c r="B89" s="67"/>
      <c r="C89" s="35" t="s">
        <v>107</v>
      </c>
      <c r="D89" s="41"/>
      <c r="E89" s="43"/>
      <c r="F8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spans="1:39" ht="76.8" customHeight="1" x14ac:dyDescent="0.3">
      <c r="A90" s="65"/>
      <c r="B90" s="68"/>
      <c r="C90" s="44" t="s">
        <v>105</v>
      </c>
      <c r="D90" s="45"/>
      <c r="E90" s="46"/>
      <c r="F90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spans="1:39" ht="73.2" customHeight="1" x14ac:dyDescent="0.3">
      <c r="A91" s="99" t="s">
        <v>35</v>
      </c>
      <c r="B91" s="66" t="s">
        <v>41</v>
      </c>
      <c r="C91" s="32"/>
      <c r="D91" s="39"/>
      <c r="E91" s="42" t="e">
        <f>ABS(D92-D93)/D93</f>
        <v>#DIV/0!</v>
      </c>
      <c r="I91"/>
    </row>
    <row r="92" spans="1:39" ht="73.2" customHeight="1" x14ac:dyDescent="0.3">
      <c r="A92" s="100"/>
      <c r="B92" s="67"/>
      <c r="C92" s="35" t="s">
        <v>107</v>
      </c>
      <c r="D92" s="41"/>
      <c r="E92" s="43"/>
      <c r="I92"/>
    </row>
    <row r="93" spans="1:39" ht="73.2" customHeight="1" x14ac:dyDescent="0.3">
      <c r="A93" s="101"/>
      <c r="B93" s="68"/>
      <c r="C93" s="44" t="s">
        <v>105</v>
      </c>
      <c r="D93" s="45"/>
      <c r="E93" s="46"/>
      <c r="I93"/>
    </row>
    <row r="94" spans="1:39" ht="64.2" customHeight="1" x14ac:dyDescent="0.3">
      <c r="A94" s="63" t="s">
        <v>36</v>
      </c>
      <c r="B94" s="66" t="s">
        <v>40</v>
      </c>
      <c r="C94" s="32"/>
      <c r="D94" s="39"/>
      <c r="E94" s="42" t="e">
        <f>D95/D96</f>
        <v>#DIV/0!</v>
      </c>
      <c r="F94"/>
    </row>
    <row r="95" spans="1:39" ht="64.2" customHeight="1" x14ac:dyDescent="0.3">
      <c r="A95" s="64"/>
      <c r="B95" s="67"/>
      <c r="C95" s="35" t="s">
        <v>107</v>
      </c>
      <c r="D95" s="41"/>
      <c r="E95" s="43"/>
      <c r="F95"/>
    </row>
    <row r="96" spans="1:39" ht="64.2" customHeight="1" x14ac:dyDescent="0.3">
      <c r="A96" s="65"/>
      <c r="B96" s="68"/>
      <c r="C96" s="44" t="s">
        <v>105</v>
      </c>
      <c r="D96" s="45"/>
      <c r="E96" s="46"/>
      <c r="F96"/>
    </row>
    <row r="97" spans="1:39" ht="67.2" customHeight="1" x14ac:dyDescent="0.3">
      <c r="A97" s="63" t="s">
        <v>37</v>
      </c>
      <c r="B97" s="66" t="s">
        <v>42</v>
      </c>
      <c r="C97" s="32"/>
      <c r="D97" s="39"/>
      <c r="E97" s="42" t="e">
        <f>D98/D99</f>
        <v>#DIV/0!</v>
      </c>
      <c r="F97" s="5"/>
      <c r="G97" s="5"/>
      <c r="H9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spans="1:39" ht="67.2" customHeight="1" x14ac:dyDescent="0.3">
      <c r="A98" s="64"/>
      <c r="B98" s="67"/>
      <c r="C98" s="35" t="s">
        <v>107</v>
      </c>
      <c r="D98" s="41"/>
      <c r="E98" s="43"/>
      <c r="F98" s="5"/>
      <c r="G98" s="5"/>
      <c r="H98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spans="1:39" ht="64.2" customHeight="1" x14ac:dyDescent="0.3">
      <c r="A99" s="65"/>
      <c r="B99" s="68"/>
      <c r="C99" s="44" t="s">
        <v>105</v>
      </c>
      <c r="D99" s="45"/>
      <c r="E99" s="46"/>
      <c r="F99" s="5"/>
      <c r="G99" s="5"/>
      <c r="H99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spans="1:39" ht="56.4" customHeight="1" x14ac:dyDescent="0.3">
      <c r="A100" s="113" t="s">
        <v>38</v>
      </c>
      <c r="B100" s="66" t="s">
        <v>178</v>
      </c>
      <c r="C100" s="32"/>
      <c r="D100" s="39"/>
      <c r="E100" s="42" t="e">
        <f>D101/D102</f>
        <v>#DIV/0!</v>
      </c>
      <c r="F100" s="5"/>
      <c r="G100" s="5"/>
      <c r="H100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spans="1:39" ht="56.4" customHeight="1" x14ac:dyDescent="0.3">
      <c r="A101" s="114"/>
      <c r="B101" s="67"/>
      <c r="C101" s="35" t="s">
        <v>107</v>
      </c>
      <c r="D101" s="41"/>
      <c r="E101" s="43"/>
      <c r="F101" s="5"/>
      <c r="G101" s="5"/>
      <c r="H101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spans="1:39" ht="56.4" customHeight="1" x14ac:dyDescent="0.3">
      <c r="A102" s="115"/>
      <c r="B102" s="68"/>
      <c r="C102" s="44" t="s">
        <v>105</v>
      </c>
      <c r="D102" s="45"/>
      <c r="E102" s="46"/>
      <c r="F102" s="5"/>
      <c r="G102" s="5"/>
      <c r="H102" s="5"/>
      <c r="I102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spans="1:39" ht="33.6" customHeight="1" x14ac:dyDescent="0.3">
      <c r="A103" s="84" t="s">
        <v>24</v>
      </c>
      <c r="B103" s="84"/>
      <c r="C103" s="87"/>
      <c r="D103" s="87"/>
      <c r="E103" s="87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spans="1:39" ht="45" customHeight="1" x14ac:dyDescent="0.3">
      <c r="A104" s="84" t="s">
        <v>225</v>
      </c>
      <c r="B104" s="84"/>
      <c r="C104" s="86"/>
      <c r="D104" s="86"/>
      <c r="E104" s="86"/>
    </row>
    <row r="105" spans="1:39" ht="36.6" customHeight="1" x14ac:dyDescent="0.3">
      <c r="A105" s="63" t="s">
        <v>43</v>
      </c>
      <c r="B105" s="66" t="s">
        <v>236</v>
      </c>
      <c r="C105" s="32"/>
      <c r="D105" s="39"/>
      <c r="E105" s="42" t="e">
        <f>GEOMEAN((D106/D107),(D107/D108),(D108/D109))</f>
        <v>#DIV/0!</v>
      </c>
      <c r="F105"/>
    </row>
    <row r="106" spans="1:39" ht="36.6" customHeight="1" x14ac:dyDescent="0.3">
      <c r="A106" s="64"/>
      <c r="B106" s="67"/>
      <c r="C106" s="35" t="s">
        <v>93</v>
      </c>
      <c r="D106" s="41"/>
      <c r="E106" s="43"/>
      <c r="F106"/>
    </row>
    <row r="107" spans="1:39" ht="36.6" customHeight="1" x14ac:dyDescent="0.3">
      <c r="A107" s="64"/>
      <c r="B107" s="67"/>
      <c r="C107" s="35" t="s">
        <v>94</v>
      </c>
      <c r="D107" s="41"/>
      <c r="E107" s="43"/>
      <c r="F107"/>
    </row>
    <row r="108" spans="1:39" ht="36.6" customHeight="1" x14ac:dyDescent="0.3">
      <c r="A108" s="64"/>
      <c r="B108" s="67"/>
      <c r="C108" s="35" t="s">
        <v>102</v>
      </c>
      <c r="D108" s="41"/>
      <c r="E108" s="43"/>
      <c r="F108"/>
    </row>
    <row r="109" spans="1:39" ht="36.6" customHeight="1" x14ac:dyDescent="0.3">
      <c r="A109" s="65"/>
      <c r="B109" s="68"/>
      <c r="C109" s="44" t="s">
        <v>103</v>
      </c>
      <c r="D109" s="45"/>
      <c r="E109" s="46"/>
      <c r="F109"/>
    </row>
    <row r="110" spans="1:39" ht="40.799999999999997" customHeight="1" x14ac:dyDescent="0.3">
      <c r="A110" s="63" t="s">
        <v>44</v>
      </c>
      <c r="B110" s="66" t="s">
        <v>235</v>
      </c>
      <c r="C110" s="32"/>
      <c r="D110" s="39"/>
      <c r="E110" s="42" t="e">
        <f>GEOMEAN((D111/D112),(D112/D113),(D113/D114))</f>
        <v>#DIV/0!</v>
      </c>
      <c r="F110" s="5"/>
      <c r="G110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spans="1:39" ht="40.799999999999997" customHeight="1" x14ac:dyDescent="0.3">
      <c r="A111" s="64"/>
      <c r="B111" s="67"/>
      <c r="C111" s="35" t="s">
        <v>93</v>
      </c>
      <c r="D111" s="41"/>
      <c r="E111" s="43"/>
      <c r="F111" s="5"/>
      <c r="G11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spans="1:39" ht="40.799999999999997" customHeight="1" x14ac:dyDescent="0.3">
      <c r="A112" s="64"/>
      <c r="B112" s="67"/>
      <c r="C112" s="35" t="s">
        <v>94</v>
      </c>
      <c r="D112" s="41"/>
      <c r="E112" s="43"/>
      <c r="F112" s="5"/>
      <c r="G112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spans="1:39" ht="40.799999999999997" customHeight="1" x14ac:dyDescent="0.3">
      <c r="A113" s="64"/>
      <c r="B113" s="67"/>
      <c r="C113" s="35" t="s">
        <v>102</v>
      </c>
      <c r="D113" s="41"/>
      <c r="E113" s="43"/>
      <c r="F113" s="5"/>
      <c r="G113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spans="1:39" ht="40.799999999999997" customHeight="1" x14ac:dyDescent="0.3">
      <c r="A114" s="65"/>
      <c r="B114" s="68"/>
      <c r="C114" s="44" t="s">
        <v>103</v>
      </c>
      <c r="D114" s="45"/>
      <c r="E114" s="46"/>
      <c r="F114" s="5"/>
      <c r="G11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spans="1:39" ht="54.6" customHeight="1" x14ac:dyDescent="0.3">
      <c r="A115" s="63" t="s">
        <v>45</v>
      </c>
      <c r="B115" s="66" t="s">
        <v>193</v>
      </c>
      <c r="C115" s="32"/>
      <c r="D115" s="39"/>
      <c r="E115" s="42" t="e">
        <f>D116/D117</f>
        <v>#DIV/0!</v>
      </c>
      <c r="F115" s="5"/>
      <c r="G11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</row>
    <row r="116" spans="1:39" ht="54.6" customHeight="1" x14ac:dyDescent="0.3">
      <c r="A116" s="64"/>
      <c r="B116" s="67"/>
      <c r="C116" s="35" t="s">
        <v>106</v>
      </c>
      <c r="D116" s="41"/>
      <c r="E116" s="43"/>
      <c r="F116" s="5"/>
      <c r="G116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spans="1:39" ht="54.6" customHeight="1" x14ac:dyDescent="0.3">
      <c r="A117" s="65"/>
      <c r="B117" s="68"/>
      <c r="C117" s="44" t="s">
        <v>105</v>
      </c>
      <c r="D117" s="45"/>
      <c r="E117" s="46"/>
      <c r="F117" s="5"/>
      <c r="G117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spans="1:39" ht="43.2" customHeight="1" x14ac:dyDescent="0.3">
      <c r="A118" s="63" t="s">
        <v>46</v>
      </c>
      <c r="B118" s="66" t="s">
        <v>233</v>
      </c>
      <c r="C118" s="32"/>
      <c r="D118" s="39"/>
      <c r="E118" s="42" t="e">
        <f>GEOMEAN((D119/D120),(D120/D121),(D121/D122))</f>
        <v>#DIV/0!</v>
      </c>
      <c r="F118" s="5"/>
      <c r="G118" s="5"/>
      <c r="H118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spans="1:39" ht="43.2" customHeight="1" x14ac:dyDescent="0.3">
      <c r="A119" s="64"/>
      <c r="B119" s="67"/>
      <c r="C119" s="35" t="s">
        <v>93</v>
      </c>
      <c r="D119" s="41"/>
      <c r="E119" s="43"/>
      <c r="F119" s="5"/>
      <c r="G119" s="5"/>
      <c r="H119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spans="1:39" ht="43.2" customHeight="1" x14ac:dyDescent="0.3">
      <c r="A120" s="64"/>
      <c r="B120" s="67"/>
      <c r="C120" s="35" t="s">
        <v>94</v>
      </c>
      <c r="D120" s="41"/>
      <c r="E120" s="43"/>
      <c r="F120" s="5"/>
      <c r="G120" s="5"/>
      <c r="H120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spans="1:39" ht="43.2" customHeight="1" x14ac:dyDescent="0.3">
      <c r="A121" s="64"/>
      <c r="B121" s="67"/>
      <c r="C121" s="35" t="s">
        <v>102</v>
      </c>
      <c r="D121" s="41"/>
      <c r="E121" s="43"/>
      <c r="F121" s="5"/>
      <c r="G121" s="5"/>
      <c r="H121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spans="1:39" ht="43.2" customHeight="1" x14ac:dyDescent="0.3">
      <c r="A122" s="65"/>
      <c r="B122" s="68"/>
      <c r="C122" s="44" t="s">
        <v>103</v>
      </c>
      <c r="D122" s="45"/>
      <c r="E122" s="46"/>
      <c r="F122" s="5"/>
      <c r="G122" s="5"/>
      <c r="H12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spans="1:39" ht="43.8" customHeight="1" x14ac:dyDescent="0.3">
      <c r="A123" s="63" t="s">
        <v>47</v>
      </c>
      <c r="B123" s="66" t="s">
        <v>234</v>
      </c>
      <c r="C123" s="32"/>
      <c r="D123" s="39"/>
      <c r="E123" s="42" t="e">
        <f>GEOMEAN((D124/D125),(D125/D126),(D126/D127))</f>
        <v>#DIV/0!</v>
      </c>
      <c r="F123" s="5"/>
      <c r="G123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spans="1:39" ht="43.8" customHeight="1" x14ac:dyDescent="0.3">
      <c r="A124" s="64"/>
      <c r="B124" s="67"/>
      <c r="C124" s="35" t="s">
        <v>93</v>
      </c>
      <c r="D124" s="41"/>
      <c r="E124" s="43"/>
      <c r="F124" s="5"/>
      <c r="G12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spans="1:39" ht="43.8" customHeight="1" x14ac:dyDescent="0.3">
      <c r="A125" s="64"/>
      <c r="B125" s="67"/>
      <c r="C125" s="35" t="s">
        <v>94</v>
      </c>
      <c r="D125" s="41"/>
      <c r="E125" s="43"/>
      <c r="F125" s="5"/>
      <c r="G12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spans="1:39" ht="43.8" customHeight="1" x14ac:dyDescent="0.3">
      <c r="A126" s="64"/>
      <c r="B126" s="67"/>
      <c r="C126" s="35" t="s">
        <v>102</v>
      </c>
      <c r="D126" s="41"/>
      <c r="E126" s="43"/>
      <c r="F126" s="5"/>
      <c r="G126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spans="1:39" ht="43.8" customHeight="1" x14ac:dyDescent="0.3">
      <c r="A127" s="65"/>
      <c r="B127" s="68"/>
      <c r="C127" s="44" t="s">
        <v>103</v>
      </c>
      <c r="D127" s="45"/>
      <c r="E127" s="46"/>
      <c r="F127" s="5"/>
      <c r="G127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spans="1:39" ht="59.4" customHeight="1" x14ac:dyDescent="0.3">
      <c r="A128" s="63" t="s">
        <v>48</v>
      </c>
      <c r="B128" s="66" t="s">
        <v>224</v>
      </c>
      <c r="C128" s="32"/>
      <c r="D128" s="39"/>
      <c r="E128" s="42">
        <f>SUM(D129:D138)/10*100</f>
        <v>0</v>
      </c>
      <c r="I128"/>
    </row>
    <row r="129" spans="1:39" ht="59.4" customHeight="1" x14ac:dyDescent="0.3">
      <c r="A129" s="64"/>
      <c r="B129" s="67"/>
      <c r="C129" s="35" t="s">
        <v>107</v>
      </c>
      <c r="D129" s="41"/>
      <c r="E129" s="43"/>
      <c r="I129"/>
    </row>
    <row r="130" spans="1:39" ht="59.4" customHeight="1" x14ac:dyDescent="0.3">
      <c r="A130" s="64"/>
      <c r="B130" s="67"/>
      <c r="C130" s="35" t="s">
        <v>105</v>
      </c>
      <c r="D130" s="41"/>
      <c r="E130" s="43"/>
      <c r="I130"/>
    </row>
    <row r="131" spans="1:39" ht="59.4" customHeight="1" x14ac:dyDescent="0.3">
      <c r="A131" s="64"/>
      <c r="B131" s="67"/>
      <c r="C131" s="35" t="s">
        <v>108</v>
      </c>
      <c r="D131" s="41"/>
      <c r="E131" s="43"/>
      <c r="I131"/>
    </row>
    <row r="132" spans="1:39" ht="59.4" customHeight="1" x14ac:dyDescent="0.3">
      <c r="A132" s="64"/>
      <c r="B132" s="67"/>
      <c r="C132" s="35" t="s">
        <v>109</v>
      </c>
      <c r="D132" s="41"/>
      <c r="E132" s="43"/>
      <c r="I132"/>
    </row>
    <row r="133" spans="1:39" ht="59.4" customHeight="1" x14ac:dyDescent="0.3">
      <c r="A133" s="64"/>
      <c r="B133" s="67"/>
      <c r="C133" s="35" t="s">
        <v>110</v>
      </c>
      <c r="D133" s="41"/>
      <c r="E133" s="43"/>
      <c r="I133"/>
    </row>
    <row r="134" spans="1:39" ht="59.4" customHeight="1" x14ac:dyDescent="0.3">
      <c r="A134" s="64"/>
      <c r="B134" s="67"/>
      <c r="C134" s="35" t="s">
        <v>111</v>
      </c>
      <c r="D134" s="41"/>
      <c r="E134" s="43"/>
      <c r="I134"/>
    </row>
    <row r="135" spans="1:39" ht="59.4" customHeight="1" x14ac:dyDescent="0.3">
      <c r="A135" s="64"/>
      <c r="B135" s="67"/>
      <c r="C135" s="35" t="s">
        <v>113</v>
      </c>
      <c r="D135" s="41"/>
      <c r="E135" s="43"/>
      <c r="I135"/>
    </row>
    <row r="136" spans="1:39" ht="59.4" customHeight="1" x14ac:dyDescent="0.3">
      <c r="A136" s="64"/>
      <c r="B136" s="67"/>
      <c r="C136" s="35" t="s">
        <v>112</v>
      </c>
      <c r="D136" s="41"/>
      <c r="E136" s="43"/>
      <c r="I136"/>
    </row>
    <row r="137" spans="1:39" ht="59.4" customHeight="1" x14ac:dyDescent="0.3">
      <c r="A137" s="64"/>
      <c r="B137" s="67"/>
      <c r="C137" s="35" t="s">
        <v>114</v>
      </c>
      <c r="D137" s="41"/>
      <c r="E137" s="43"/>
      <c r="I137"/>
    </row>
    <row r="138" spans="1:39" ht="59.4" customHeight="1" x14ac:dyDescent="0.3">
      <c r="A138" s="65"/>
      <c r="B138" s="68"/>
      <c r="C138" s="44" t="s">
        <v>115</v>
      </c>
      <c r="D138" s="45"/>
      <c r="E138" s="46"/>
      <c r="I138"/>
      <c r="S138" s="29" t="s">
        <v>201</v>
      </c>
      <c r="T138" s="29">
        <v>0.6</v>
      </c>
    </row>
    <row r="139" spans="1:39" ht="45.6" customHeight="1" x14ac:dyDescent="0.3">
      <c r="A139" s="73" t="s">
        <v>49</v>
      </c>
      <c r="B139" s="76" t="s">
        <v>245</v>
      </c>
      <c r="C139" s="32"/>
      <c r="D139" s="39"/>
      <c r="E139" s="42">
        <f>SUM(D140:D144)/5.5*100</f>
        <v>0</v>
      </c>
      <c r="I139"/>
      <c r="S139" s="29" t="s">
        <v>202</v>
      </c>
      <c r="T139" s="29">
        <v>0.7</v>
      </c>
    </row>
    <row r="140" spans="1:39" ht="45.6" customHeight="1" x14ac:dyDescent="0.3">
      <c r="A140" s="74"/>
      <c r="B140" s="77"/>
      <c r="C140" s="35" t="s">
        <v>107</v>
      </c>
      <c r="D140" s="41"/>
      <c r="E140" s="43"/>
      <c r="I140"/>
      <c r="S140" s="29" t="s">
        <v>203</v>
      </c>
      <c r="T140" s="29">
        <v>0.8</v>
      </c>
    </row>
    <row r="141" spans="1:39" ht="45.6" customHeight="1" x14ac:dyDescent="0.3">
      <c r="A141" s="74"/>
      <c r="B141" s="77"/>
      <c r="C141" s="35" t="s">
        <v>105</v>
      </c>
      <c r="D141" s="41"/>
      <c r="E141" s="43"/>
      <c r="I141"/>
      <c r="S141" s="29" t="s">
        <v>204</v>
      </c>
      <c r="T141" s="29">
        <v>0.9</v>
      </c>
    </row>
    <row r="142" spans="1:39" ht="45.6" customHeight="1" x14ac:dyDescent="0.3">
      <c r="A142" s="74"/>
      <c r="B142" s="77"/>
      <c r="C142" s="35" t="s">
        <v>108</v>
      </c>
      <c r="D142" s="48" t="str">
        <f>_xlfn.XLOOKUP(E142,$S$138:$S$142,$T$138:$T$142,"Ошибка",0,1)</f>
        <v>Ошибка</v>
      </c>
      <c r="E142" s="37"/>
      <c r="I142"/>
      <c r="P142" s="30"/>
      <c r="Q142" s="30"/>
      <c r="R142" s="30"/>
      <c r="S142" s="29" t="s">
        <v>205</v>
      </c>
      <c r="T142" s="29">
        <v>1</v>
      </c>
    </row>
    <row r="143" spans="1:39" ht="45.6" customHeight="1" x14ac:dyDescent="0.3">
      <c r="A143" s="74"/>
      <c r="B143" s="77"/>
      <c r="C143" s="35" t="s">
        <v>109</v>
      </c>
      <c r="D143" s="41"/>
      <c r="E143" s="43"/>
      <c r="I143"/>
    </row>
    <row r="144" spans="1:39" ht="101.55" customHeight="1" x14ac:dyDescent="0.3">
      <c r="A144" s="75"/>
      <c r="B144" s="78"/>
      <c r="C144" s="44" t="s">
        <v>110</v>
      </c>
      <c r="D144" s="47" t="str">
        <f>_xlfn.XLOOKUP(E144,$V$144:$V$149,$W$144:$W$149,"Ошибка",0,1)</f>
        <v>Ошибка</v>
      </c>
      <c r="E144" s="46"/>
      <c r="G14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29" t="s">
        <v>206</v>
      </c>
      <c r="W144" s="29">
        <v>0.1</v>
      </c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</row>
    <row r="145" spans="1:39" ht="61.8" customHeight="1" x14ac:dyDescent="0.3">
      <c r="A145" s="84" t="s">
        <v>226</v>
      </c>
      <c r="B145" s="84"/>
      <c r="C145" s="87"/>
      <c r="D145" s="87"/>
      <c r="E145" s="87"/>
      <c r="F145" s="31"/>
      <c r="G145" s="5"/>
      <c r="H145" s="5"/>
      <c r="I145" s="5"/>
      <c r="J145" s="5"/>
      <c r="K145" s="5"/>
      <c r="L145" s="5"/>
      <c r="M145" s="5"/>
      <c r="N145" s="5"/>
      <c r="O145" s="5"/>
      <c r="Q145" s="5"/>
      <c r="R145" s="5"/>
      <c r="S145" s="5"/>
      <c r="T145" s="5"/>
      <c r="U145" s="5"/>
      <c r="V145" s="29" t="s">
        <v>207</v>
      </c>
      <c r="W145" s="29">
        <v>0.3</v>
      </c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</row>
    <row r="146" spans="1:39" ht="30.6" customHeight="1" x14ac:dyDescent="0.3">
      <c r="A146" s="109" t="s">
        <v>50</v>
      </c>
      <c r="B146" s="108" t="s">
        <v>195</v>
      </c>
      <c r="C146" s="104" t="s">
        <v>52</v>
      </c>
      <c r="D146" s="105"/>
      <c r="E146" s="3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20" t="s">
        <v>175</v>
      </c>
      <c r="T146" s="20" t="s">
        <v>176</v>
      </c>
      <c r="U146" s="5"/>
      <c r="V146" s="29" t="s">
        <v>208</v>
      </c>
      <c r="W146" s="29">
        <v>0.6</v>
      </c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</row>
    <row r="147" spans="1:39" ht="30.6" customHeight="1" x14ac:dyDescent="0.3">
      <c r="A147" s="110"/>
      <c r="B147" s="108"/>
      <c r="C147" s="104" t="s">
        <v>194</v>
      </c>
      <c r="D147" s="105"/>
      <c r="E147" s="3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29" t="s">
        <v>209</v>
      </c>
      <c r="W147" s="29">
        <v>0.85</v>
      </c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</row>
    <row r="148" spans="1:39" ht="36.450000000000003" customHeight="1" x14ac:dyDescent="0.3">
      <c r="A148" s="110"/>
      <c r="B148" s="108"/>
      <c r="C148" s="106" t="s">
        <v>51</v>
      </c>
      <c r="D148" s="107"/>
      <c r="E148" s="4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29" t="s">
        <v>210</v>
      </c>
      <c r="W148" s="29">
        <v>1</v>
      </c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</row>
    <row r="149" spans="1:39" ht="36.6" customHeight="1" x14ac:dyDescent="0.3">
      <c r="A149" s="63" t="s">
        <v>53</v>
      </c>
      <c r="B149" s="66" t="s">
        <v>232</v>
      </c>
      <c r="C149" s="32"/>
      <c r="D149" s="39"/>
      <c r="E149" s="42" t="e">
        <f>GEOMEAN((D150/D151),(D151/D152),(D152/D153))</f>
        <v>#DIV/0!</v>
      </c>
      <c r="F149" s="5"/>
      <c r="G149" s="5"/>
      <c r="H14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29" t="s">
        <v>211</v>
      </c>
      <c r="W149" s="29">
        <v>1.5</v>
      </c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</row>
    <row r="150" spans="1:39" ht="36.6" customHeight="1" x14ac:dyDescent="0.3">
      <c r="A150" s="64"/>
      <c r="B150" s="67"/>
      <c r="C150" s="35" t="s">
        <v>93</v>
      </c>
      <c r="D150" s="41"/>
      <c r="E150" s="43"/>
      <c r="F150" s="5"/>
      <c r="G150" s="5"/>
      <c r="H150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</row>
    <row r="151" spans="1:39" ht="36.6" customHeight="1" x14ac:dyDescent="0.3">
      <c r="A151" s="64"/>
      <c r="B151" s="67"/>
      <c r="C151" s="35" t="s">
        <v>94</v>
      </c>
      <c r="D151" s="41"/>
      <c r="E151" s="43"/>
      <c r="F151" s="5"/>
      <c r="G151" s="5"/>
      <c r="H151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</row>
    <row r="152" spans="1:39" ht="36.6" customHeight="1" x14ac:dyDescent="0.3">
      <c r="A152" s="64"/>
      <c r="B152" s="67"/>
      <c r="C152" s="35" t="s">
        <v>102</v>
      </c>
      <c r="D152" s="41"/>
      <c r="E152" s="43"/>
      <c r="F152" s="5"/>
      <c r="G152" s="5"/>
      <c r="H15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</row>
    <row r="153" spans="1:39" ht="36.6" customHeight="1" x14ac:dyDescent="0.3">
      <c r="A153" s="65"/>
      <c r="B153" s="68"/>
      <c r="C153" s="44" t="s">
        <v>103</v>
      </c>
      <c r="D153" s="45"/>
      <c r="E153" s="46"/>
      <c r="F153" s="5"/>
      <c r="G153" s="5"/>
      <c r="H15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</row>
    <row r="154" spans="1:39" ht="60.6" customHeight="1" x14ac:dyDescent="0.3">
      <c r="A154" s="63" t="s">
        <v>54</v>
      </c>
      <c r="B154" s="66" t="s">
        <v>64</v>
      </c>
      <c r="C154" s="32"/>
      <c r="D154" s="39"/>
      <c r="E154" s="42" t="e">
        <f>D155/D156</f>
        <v>#DIV/0!</v>
      </c>
      <c r="F154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</row>
    <row r="155" spans="1:39" ht="60.6" customHeight="1" x14ac:dyDescent="0.3">
      <c r="A155" s="64"/>
      <c r="B155" s="67"/>
      <c r="C155" s="35" t="s">
        <v>101</v>
      </c>
      <c r="D155" s="41"/>
      <c r="E155" s="43"/>
      <c r="F15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</row>
    <row r="156" spans="1:39" ht="60.6" customHeight="1" x14ac:dyDescent="0.3">
      <c r="A156" s="65"/>
      <c r="B156" s="68"/>
      <c r="C156" s="44" t="s">
        <v>94</v>
      </c>
      <c r="D156" s="45"/>
      <c r="E156" s="46"/>
      <c r="F156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</row>
    <row r="157" spans="1:39" ht="40.200000000000003" customHeight="1" x14ac:dyDescent="0.3">
      <c r="A157" s="63" t="s">
        <v>55</v>
      </c>
      <c r="B157" s="66" t="s">
        <v>228</v>
      </c>
      <c r="C157" s="32"/>
      <c r="D157" s="39"/>
      <c r="E157" s="42" t="e">
        <f>GEOMEAN((D158/D159),(D159/D160),(D160/D161))</f>
        <v>#DIV/0!</v>
      </c>
      <c r="F157" s="5"/>
      <c r="G157" s="5"/>
      <c r="H15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</row>
    <row r="158" spans="1:39" ht="40.200000000000003" customHeight="1" x14ac:dyDescent="0.3">
      <c r="A158" s="64"/>
      <c r="B158" s="67"/>
      <c r="C158" s="35" t="s">
        <v>101</v>
      </c>
      <c r="D158" s="41"/>
      <c r="E158" s="43"/>
      <c r="F158" s="5"/>
      <c r="G158" s="5"/>
      <c r="H158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</row>
    <row r="159" spans="1:39" ht="40.200000000000003" customHeight="1" x14ac:dyDescent="0.3">
      <c r="A159" s="64"/>
      <c r="B159" s="67"/>
      <c r="C159" s="35" t="s">
        <v>94</v>
      </c>
      <c r="D159" s="41"/>
      <c r="E159" s="43"/>
      <c r="F159" s="5"/>
      <c r="G159" s="5"/>
      <c r="H15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</row>
    <row r="160" spans="1:39" ht="40.200000000000003" customHeight="1" x14ac:dyDescent="0.3">
      <c r="A160" s="64"/>
      <c r="B160" s="67"/>
      <c r="C160" s="35" t="s">
        <v>102</v>
      </c>
      <c r="D160" s="41"/>
      <c r="E160" s="43"/>
      <c r="F160" s="5"/>
      <c r="G160" s="5"/>
      <c r="H160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</row>
    <row r="161" spans="1:39" ht="40.200000000000003" customHeight="1" x14ac:dyDescent="0.3">
      <c r="A161" s="65"/>
      <c r="B161" s="68"/>
      <c r="C161" s="44" t="s">
        <v>103</v>
      </c>
      <c r="D161" s="45"/>
      <c r="E161" s="46"/>
      <c r="F161" s="5"/>
      <c r="G161" s="5"/>
      <c r="H161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</row>
    <row r="162" spans="1:39" ht="50.4" customHeight="1" x14ac:dyDescent="0.3">
      <c r="A162" s="63" t="s">
        <v>56</v>
      </c>
      <c r="B162" s="66" t="s">
        <v>65</v>
      </c>
      <c r="C162" s="32"/>
      <c r="D162" s="39"/>
      <c r="E162" s="42" t="e">
        <f>D163/D164</f>
        <v>#DIV/0!</v>
      </c>
      <c r="I162"/>
    </row>
    <row r="163" spans="1:39" ht="50.4" customHeight="1" x14ac:dyDescent="0.3">
      <c r="A163" s="64"/>
      <c r="B163" s="67"/>
      <c r="C163" s="35" t="s">
        <v>106</v>
      </c>
      <c r="D163" s="41"/>
      <c r="E163" s="43"/>
      <c r="I163"/>
    </row>
    <row r="164" spans="1:39" ht="50.4" customHeight="1" x14ac:dyDescent="0.3">
      <c r="A164" s="65"/>
      <c r="B164" s="68"/>
      <c r="C164" s="44" t="s">
        <v>105</v>
      </c>
      <c r="D164" s="45"/>
      <c r="E164" s="46"/>
      <c r="I164"/>
    </row>
    <row r="165" spans="1:39" ht="36.6" customHeight="1" x14ac:dyDescent="0.3">
      <c r="A165" s="63" t="s">
        <v>57</v>
      </c>
      <c r="B165" s="66" t="s">
        <v>227</v>
      </c>
      <c r="C165" s="32"/>
      <c r="D165" s="39"/>
      <c r="E165" s="42" t="e">
        <f>GEOMEAN((D166/D167),(D167/D168),(D168/D169))</f>
        <v>#DIV/0!</v>
      </c>
      <c r="F165" s="5"/>
      <c r="G165" s="5"/>
      <c r="H165" s="5"/>
      <c r="I16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</row>
    <row r="166" spans="1:39" ht="36.6" customHeight="1" x14ac:dyDescent="0.3">
      <c r="A166" s="64"/>
      <c r="B166" s="67"/>
      <c r="C166" s="35" t="s">
        <v>101</v>
      </c>
      <c r="D166" s="41"/>
      <c r="E166" s="43"/>
      <c r="F166" s="5"/>
      <c r="G166" s="5"/>
      <c r="H166" s="5"/>
      <c r="I166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</row>
    <row r="167" spans="1:39" ht="36.6" customHeight="1" x14ac:dyDescent="0.3">
      <c r="A167" s="64"/>
      <c r="B167" s="67"/>
      <c r="C167" s="35" t="s">
        <v>94</v>
      </c>
      <c r="D167" s="41"/>
      <c r="E167" s="43"/>
      <c r="F167" s="5"/>
      <c r="G167" s="5"/>
      <c r="H167" s="5"/>
      <c r="I167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</row>
    <row r="168" spans="1:39" ht="36.6" customHeight="1" x14ac:dyDescent="0.3">
      <c r="A168" s="64"/>
      <c r="B168" s="67"/>
      <c r="C168" s="35" t="s">
        <v>102</v>
      </c>
      <c r="D168" s="41"/>
      <c r="E168" s="43"/>
      <c r="F168" s="5"/>
      <c r="G168" s="5"/>
      <c r="H168" s="5"/>
      <c r="I168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</row>
    <row r="169" spans="1:39" ht="36.6" customHeight="1" x14ac:dyDescent="0.3">
      <c r="A169" s="65"/>
      <c r="B169" s="68"/>
      <c r="C169" s="44" t="s">
        <v>103</v>
      </c>
      <c r="D169" s="45"/>
      <c r="E169" s="46"/>
      <c r="F169" s="5"/>
      <c r="G169" s="5"/>
      <c r="H169" s="5"/>
      <c r="I169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</row>
    <row r="170" spans="1:39" ht="76.2" customHeight="1" x14ac:dyDescent="0.3">
      <c r="A170" s="99" t="s">
        <v>58</v>
      </c>
      <c r="B170" s="66" t="s">
        <v>229</v>
      </c>
      <c r="C170" s="79"/>
      <c r="D170" s="80"/>
      <c r="E170" s="42">
        <f>SUM(D171:D172)</f>
        <v>0</v>
      </c>
      <c r="F170" s="5"/>
      <c r="G170" s="5"/>
      <c r="H170" s="5"/>
      <c r="I170" s="5"/>
      <c r="J170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</row>
    <row r="171" spans="1:39" ht="76.2" customHeight="1" x14ac:dyDescent="0.3">
      <c r="A171" s="100"/>
      <c r="B171" s="67"/>
      <c r="C171" s="35" t="s">
        <v>179</v>
      </c>
      <c r="D171" s="41"/>
      <c r="E171" s="43"/>
      <c r="F171" s="5"/>
      <c r="G171" s="5"/>
      <c r="H171" s="5"/>
      <c r="I171" s="5"/>
      <c r="J171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</row>
    <row r="172" spans="1:39" ht="93.45" customHeight="1" x14ac:dyDescent="0.3">
      <c r="A172" s="101"/>
      <c r="B172" s="68"/>
      <c r="C172" s="44" t="s">
        <v>116</v>
      </c>
      <c r="D172" s="45"/>
      <c r="E172" s="46"/>
      <c r="F172" s="5"/>
      <c r="G172" s="5"/>
      <c r="H172" s="5"/>
      <c r="I172" s="5"/>
      <c r="J172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</row>
    <row r="173" spans="1:39" ht="72.599999999999994" customHeight="1" x14ac:dyDescent="0.3">
      <c r="A173" s="63" t="s">
        <v>59</v>
      </c>
      <c r="B173" s="66" t="s">
        <v>67</v>
      </c>
      <c r="C173" s="32"/>
      <c r="D173" s="39"/>
      <c r="E173" s="42" t="e">
        <f>D174/D175</f>
        <v>#DIV/0!</v>
      </c>
      <c r="F173" s="5"/>
      <c r="G173" s="5"/>
      <c r="H17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</row>
    <row r="174" spans="1:39" ht="72.599999999999994" customHeight="1" x14ac:dyDescent="0.3">
      <c r="A174" s="64"/>
      <c r="B174" s="67"/>
      <c r="C174" s="35" t="s">
        <v>106</v>
      </c>
      <c r="D174" s="41"/>
      <c r="E174" s="43"/>
      <c r="F174" s="5"/>
      <c r="G174" s="5"/>
      <c r="H174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</row>
    <row r="175" spans="1:39" ht="72.599999999999994" customHeight="1" x14ac:dyDescent="0.3">
      <c r="A175" s="65"/>
      <c r="B175" s="68"/>
      <c r="C175" s="44" t="s">
        <v>105</v>
      </c>
      <c r="D175" s="45"/>
      <c r="E175" s="46"/>
      <c r="F175" s="5"/>
      <c r="G175" s="5"/>
      <c r="H17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</row>
    <row r="176" spans="1:39" ht="87.6" customHeight="1" x14ac:dyDescent="0.3">
      <c r="A176" s="63" t="s">
        <v>60</v>
      </c>
      <c r="B176" s="66" t="s">
        <v>68</v>
      </c>
      <c r="C176" s="32"/>
      <c r="D176" s="39"/>
      <c r="E176" s="42" t="e">
        <f>D177/D178</f>
        <v>#DIV/0!</v>
      </c>
      <c r="F176" s="5"/>
      <c r="G176" s="5"/>
      <c r="H176" s="5"/>
      <c r="I176" s="5"/>
      <c r="J176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</row>
    <row r="177" spans="1:39" ht="87.6" customHeight="1" x14ac:dyDescent="0.3">
      <c r="A177" s="64"/>
      <c r="B177" s="67"/>
      <c r="C177" s="35" t="s">
        <v>106</v>
      </c>
      <c r="D177" s="41"/>
      <c r="E177" s="43"/>
      <c r="F177" s="5"/>
      <c r="G177" s="5"/>
      <c r="H177" s="5"/>
      <c r="I177" s="5"/>
      <c r="J177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</row>
    <row r="178" spans="1:39" ht="87.6" customHeight="1" x14ac:dyDescent="0.3">
      <c r="A178" s="65"/>
      <c r="B178" s="68"/>
      <c r="C178" s="44" t="s">
        <v>105</v>
      </c>
      <c r="D178" s="45"/>
      <c r="E178" s="46"/>
      <c r="F178" s="5"/>
      <c r="G178" s="5"/>
      <c r="H178" s="5"/>
      <c r="I178" s="5"/>
      <c r="J178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</row>
    <row r="179" spans="1:39" ht="54" customHeight="1" x14ac:dyDescent="0.3">
      <c r="A179" s="49" t="s">
        <v>61</v>
      </c>
      <c r="B179" s="50" t="s">
        <v>196</v>
      </c>
      <c r="C179" s="102" t="s">
        <v>66</v>
      </c>
      <c r="D179" s="103"/>
      <c r="E179" s="42"/>
    </row>
    <row r="180" spans="1:39" ht="49.05" customHeight="1" x14ac:dyDescent="0.3">
      <c r="A180" s="49" t="s">
        <v>62</v>
      </c>
      <c r="B180" s="50" t="s">
        <v>197</v>
      </c>
      <c r="C180" s="102" t="s">
        <v>66</v>
      </c>
      <c r="D180" s="103"/>
      <c r="E180" s="3"/>
    </row>
    <row r="181" spans="1:39" ht="97.5" customHeight="1" x14ac:dyDescent="0.3">
      <c r="A181" s="49" t="s">
        <v>63</v>
      </c>
      <c r="B181" s="50" t="s">
        <v>198</v>
      </c>
      <c r="C181" s="102" t="s">
        <v>66</v>
      </c>
      <c r="D181" s="103"/>
      <c r="E181" s="46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</row>
    <row r="182" spans="1:39" ht="64.8" customHeight="1" x14ac:dyDescent="0.3">
      <c r="A182" s="111" t="s">
        <v>230</v>
      </c>
      <c r="B182" s="111"/>
      <c r="C182" s="112"/>
      <c r="D182" s="112"/>
      <c r="E182" s="11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</row>
    <row r="183" spans="1:39" ht="61.2" customHeight="1" x14ac:dyDescent="0.3">
      <c r="A183" s="63" t="s">
        <v>69</v>
      </c>
      <c r="B183" s="66" t="s">
        <v>83</v>
      </c>
      <c r="C183" s="32"/>
      <c r="D183" s="39"/>
      <c r="E183" s="42" t="e">
        <f>D184/D185</f>
        <v>#DIV/0!</v>
      </c>
      <c r="F183" s="5"/>
      <c r="G183" s="5"/>
      <c r="H183" s="5"/>
      <c r="I183" s="5"/>
      <c r="J183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</row>
    <row r="184" spans="1:39" ht="61.2" customHeight="1" x14ac:dyDescent="0.3">
      <c r="A184" s="64"/>
      <c r="B184" s="67"/>
      <c r="C184" s="35" t="s">
        <v>106</v>
      </c>
      <c r="D184" s="41"/>
      <c r="E184" s="43"/>
      <c r="F184" s="5"/>
      <c r="G184" s="5"/>
      <c r="H184" s="5"/>
      <c r="I184" s="5"/>
      <c r="J184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</row>
    <row r="185" spans="1:39" ht="61.2" customHeight="1" x14ac:dyDescent="0.3">
      <c r="A185" s="65"/>
      <c r="B185" s="68"/>
      <c r="C185" s="44" t="s">
        <v>105</v>
      </c>
      <c r="D185" s="45"/>
      <c r="E185" s="46"/>
      <c r="F185" s="5"/>
      <c r="G185" s="5"/>
      <c r="H185" s="5"/>
      <c r="I185" s="5"/>
      <c r="J18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</row>
    <row r="186" spans="1:39" ht="67.2" customHeight="1" x14ac:dyDescent="0.3">
      <c r="A186" s="63" t="s">
        <v>70</v>
      </c>
      <c r="B186" s="66" t="s">
        <v>186</v>
      </c>
      <c r="C186" s="32"/>
      <c r="D186" s="39"/>
      <c r="E186" s="7" t="str">
        <f>IF(OR(D188="",D188=0),"0",D187/D188)</f>
        <v>0</v>
      </c>
      <c r="F186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</row>
    <row r="187" spans="1:39" ht="67.2" customHeight="1" x14ac:dyDescent="0.3">
      <c r="A187" s="64"/>
      <c r="B187" s="67"/>
      <c r="C187" s="35" t="s">
        <v>106</v>
      </c>
      <c r="D187" s="41"/>
      <c r="E187" s="43"/>
      <c r="F18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</row>
    <row r="188" spans="1:39" ht="67.2" customHeight="1" x14ac:dyDescent="0.3">
      <c r="A188" s="65"/>
      <c r="B188" s="68"/>
      <c r="C188" s="44" t="s">
        <v>105</v>
      </c>
      <c r="D188" s="45"/>
      <c r="E188" s="46"/>
      <c r="F18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</row>
    <row r="189" spans="1:39" ht="67.05" customHeight="1" x14ac:dyDescent="0.3">
      <c r="A189" s="49" t="s">
        <v>71</v>
      </c>
      <c r="B189" s="51" t="s">
        <v>199</v>
      </c>
      <c r="C189" s="52"/>
      <c r="D189" s="53" t="s">
        <v>175</v>
      </c>
      <c r="E189" s="3"/>
    </row>
    <row r="190" spans="1:39" ht="39.6" customHeight="1" x14ac:dyDescent="0.3">
      <c r="A190" s="99" t="s">
        <v>72</v>
      </c>
      <c r="B190" s="66" t="s">
        <v>231</v>
      </c>
      <c r="C190" s="32"/>
      <c r="D190" s="39"/>
      <c r="E190" s="42" t="e">
        <f>GEOMEAN((D191/D192),(D192/D193),(D193/D194))</f>
        <v>#DIV/0!</v>
      </c>
      <c r="I190"/>
    </row>
    <row r="191" spans="1:39" ht="39.6" customHeight="1" x14ac:dyDescent="0.3">
      <c r="A191" s="100"/>
      <c r="B191" s="67"/>
      <c r="C191" s="35" t="s">
        <v>101</v>
      </c>
      <c r="D191" s="41"/>
      <c r="E191" s="43"/>
      <c r="I191"/>
    </row>
    <row r="192" spans="1:39" ht="39.6" customHeight="1" x14ac:dyDescent="0.3">
      <c r="A192" s="100"/>
      <c r="B192" s="67"/>
      <c r="C192" s="35" t="s">
        <v>94</v>
      </c>
      <c r="D192" s="41"/>
      <c r="E192" s="43"/>
      <c r="I192"/>
    </row>
    <row r="193" spans="1:39" ht="39.6" customHeight="1" x14ac:dyDescent="0.3">
      <c r="A193" s="100"/>
      <c r="B193" s="67"/>
      <c r="C193" s="35" t="s">
        <v>102</v>
      </c>
      <c r="D193" s="41"/>
      <c r="E193" s="43"/>
      <c r="I193"/>
    </row>
    <row r="194" spans="1:39" ht="39.6" customHeight="1" x14ac:dyDescent="0.3">
      <c r="A194" s="101"/>
      <c r="B194" s="68"/>
      <c r="C194" s="44" t="s">
        <v>103</v>
      </c>
      <c r="D194" s="45"/>
      <c r="E194" s="46"/>
      <c r="I194"/>
    </row>
    <row r="195" spans="1:39" ht="81.599999999999994" customHeight="1" x14ac:dyDescent="0.3">
      <c r="A195" s="63" t="s">
        <v>73</v>
      </c>
      <c r="B195" s="66" t="s">
        <v>84</v>
      </c>
      <c r="C195" s="32"/>
      <c r="D195" s="39"/>
      <c r="E195" s="7" t="str">
        <f>IF(OR(D197="",D197=0),"1",D196/D197)</f>
        <v>1</v>
      </c>
      <c r="F195" s="5"/>
      <c r="G195" s="5"/>
      <c r="H195" s="5"/>
      <c r="I19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</row>
    <row r="196" spans="1:39" ht="81.599999999999994" customHeight="1" x14ac:dyDescent="0.3">
      <c r="A196" s="64"/>
      <c r="B196" s="67"/>
      <c r="C196" s="35" t="s">
        <v>106</v>
      </c>
      <c r="D196" s="41"/>
      <c r="E196" s="43"/>
      <c r="F196" s="5"/>
      <c r="G196" s="5"/>
      <c r="H196" s="5"/>
      <c r="I196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</row>
    <row r="197" spans="1:39" ht="81.599999999999994" customHeight="1" x14ac:dyDescent="0.3">
      <c r="A197" s="65"/>
      <c r="B197" s="68"/>
      <c r="C197" s="44" t="s">
        <v>105</v>
      </c>
      <c r="D197" s="45"/>
      <c r="E197" s="46"/>
      <c r="F197" s="5"/>
      <c r="G197" s="5"/>
      <c r="H197" s="5"/>
      <c r="I197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</row>
    <row r="198" spans="1:39" ht="72" customHeight="1" x14ac:dyDescent="0.3">
      <c r="A198" s="63" t="s">
        <v>74</v>
      </c>
      <c r="B198" s="66" t="s">
        <v>85</v>
      </c>
      <c r="C198" s="32"/>
      <c r="D198" s="39"/>
      <c r="E198" s="7" t="str">
        <f>IF(OR(D200="",D200=0),"1",D199/D200)</f>
        <v>1</v>
      </c>
      <c r="F198" s="5"/>
      <c r="G198" s="5"/>
      <c r="H198" s="5"/>
      <c r="I198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</row>
    <row r="199" spans="1:39" ht="72" customHeight="1" x14ac:dyDescent="0.3">
      <c r="A199" s="64"/>
      <c r="B199" s="67"/>
      <c r="C199" s="35" t="s">
        <v>106</v>
      </c>
      <c r="D199" s="41"/>
      <c r="E199" s="43"/>
      <c r="F199" s="5"/>
      <c r="G199" s="5"/>
      <c r="H199" s="5"/>
      <c r="I199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</row>
    <row r="200" spans="1:39" ht="72" customHeight="1" x14ac:dyDescent="0.3">
      <c r="A200" s="65"/>
      <c r="B200" s="68"/>
      <c r="C200" s="44" t="s">
        <v>105</v>
      </c>
      <c r="D200" s="45"/>
      <c r="E200" s="46"/>
      <c r="F200" s="5"/>
      <c r="G200" s="5"/>
      <c r="H200" s="5"/>
      <c r="I200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</row>
    <row r="201" spans="1:39" ht="93" customHeight="1" x14ac:dyDescent="0.3">
      <c r="A201" s="63" t="s">
        <v>75</v>
      </c>
      <c r="B201" s="66" t="s">
        <v>243</v>
      </c>
      <c r="C201" s="32"/>
      <c r="D201" s="39"/>
      <c r="E201" s="42" t="e">
        <f>ABS(D202-D203)/D203</f>
        <v>#DIV/0!</v>
      </c>
      <c r="F201" s="5"/>
      <c r="G201" s="5"/>
      <c r="H201" s="5"/>
      <c r="I201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</row>
    <row r="202" spans="1:39" ht="93" customHeight="1" x14ac:dyDescent="0.3">
      <c r="A202" s="64"/>
      <c r="B202" s="67"/>
      <c r="C202" s="35" t="s">
        <v>106</v>
      </c>
      <c r="D202" s="41"/>
      <c r="E202" s="43"/>
      <c r="F202" s="5"/>
      <c r="G202" s="5"/>
      <c r="H202" s="5"/>
      <c r="I202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</row>
    <row r="203" spans="1:39" ht="93" customHeight="1" x14ac:dyDescent="0.3">
      <c r="A203" s="65"/>
      <c r="B203" s="68"/>
      <c r="C203" s="44" t="s">
        <v>105</v>
      </c>
      <c r="D203" s="45"/>
      <c r="E203" s="46"/>
      <c r="F203" s="5"/>
      <c r="G203" s="5"/>
      <c r="H203" s="5"/>
      <c r="I203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</row>
    <row r="204" spans="1:39" ht="38.4" customHeight="1" x14ac:dyDescent="0.3">
      <c r="A204" s="58" t="s">
        <v>76</v>
      </c>
      <c r="B204" s="56" t="s">
        <v>200</v>
      </c>
      <c r="C204" s="60" t="s">
        <v>66</v>
      </c>
      <c r="D204" s="61"/>
      <c r="E204" s="3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</row>
    <row r="205" spans="1:39" ht="38.4" customHeight="1" x14ac:dyDescent="0.3">
      <c r="A205" s="59"/>
      <c r="B205" s="57"/>
      <c r="C205" s="60" t="s">
        <v>244</v>
      </c>
      <c r="D205" s="61"/>
      <c r="E205" s="42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</row>
    <row r="206" spans="1:39" ht="67.2" customHeight="1" x14ac:dyDescent="0.3">
      <c r="A206" s="63" t="s">
        <v>77</v>
      </c>
      <c r="B206" s="66" t="s">
        <v>86</v>
      </c>
      <c r="C206" s="32"/>
      <c r="D206" s="39"/>
      <c r="E206" s="7" t="str">
        <f>IF(OR(D209="",D209=0),"0",(D207-D208)/D209)</f>
        <v>0</v>
      </c>
      <c r="I206"/>
    </row>
    <row r="207" spans="1:39" ht="67.2" customHeight="1" x14ac:dyDescent="0.3">
      <c r="A207" s="64"/>
      <c r="B207" s="67"/>
      <c r="C207" s="35" t="s">
        <v>117</v>
      </c>
      <c r="D207" s="41"/>
      <c r="E207" s="43"/>
      <c r="I207"/>
    </row>
    <row r="208" spans="1:39" ht="67.2" customHeight="1" x14ac:dyDescent="0.3">
      <c r="A208" s="64"/>
      <c r="B208" s="67"/>
      <c r="C208" s="35" t="s">
        <v>119</v>
      </c>
      <c r="D208" s="41"/>
      <c r="E208" s="43"/>
      <c r="I208"/>
    </row>
    <row r="209" spans="1:39" ht="67.2" customHeight="1" x14ac:dyDescent="0.3">
      <c r="A209" s="65"/>
      <c r="B209" s="68"/>
      <c r="C209" s="44" t="s">
        <v>118</v>
      </c>
      <c r="D209" s="45"/>
      <c r="E209" s="46"/>
      <c r="I209"/>
    </row>
    <row r="210" spans="1:39" ht="61.2" customHeight="1" x14ac:dyDescent="0.3">
      <c r="A210" s="63" t="s">
        <v>78</v>
      </c>
      <c r="B210" s="66" t="s">
        <v>181</v>
      </c>
      <c r="C210" s="32"/>
      <c r="D210" s="39"/>
      <c r="E210" s="42" t="e">
        <f>D211/D212</f>
        <v>#DIV/0!</v>
      </c>
      <c r="F210" s="5"/>
      <c r="G210" s="5"/>
      <c r="H210" s="5"/>
      <c r="I210" s="5"/>
      <c r="J210" s="5"/>
      <c r="K210" s="5"/>
      <c r="L210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</row>
    <row r="211" spans="1:39" ht="61.2" customHeight="1" x14ac:dyDescent="0.3">
      <c r="A211" s="64"/>
      <c r="B211" s="67"/>
      <c r="C211" s="35" t="s">
        <v>106</v>
      </c>
      <c r="D211" s="41"/>
      <c r="E211" s="43"/>
      <c r="F211" s="5"/>
      <c r="G211" s="5"/>
      <c r="H211" s="5"/>
      <c r="I211" s="5"/>
      <c r="J211" s="5"/>
      <c r="K211" s="5"/>
      <c r="L211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</row>
    <row r="212" spans="1:39" ht="61.2" customHeight="1" x14ac:dyDescent="0.3">
      <c r="A212" s="65"/>
      <c r="B212" s="68"/>
      <c r="C212" s="44" t="s">
        <v>105</v>
      </c>
      <c r="D212" s="45"/>
      <c r="E212" s="46"/>
      <c r="F212" s="5"/>
      <c r="G212" s="5"/>
      <c r="H212" s="5"/>
      <c r="I212" s="5"/>
      <c r="J212" s="5"/>
      <c r="K212" s="5"/>
      <c r="L212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</row>
    <row r="213" spans="1:39" ht="65.400000000000006" customHeight="1" x14ac:dyDescent="0.3">
      <c r="A213" s="63" t="s">
        <v>79</v>
      </c>
      <c r="B213" s="66" t="s">
        <v>87</v>
      </c>
      <c r="C213" s="32"/>
      <c r="D213" s="39"/>
      <c r="E213" s="7" t="str">
        <f>IF(D214=0,"0",IF(OR(D215="",D215=0),"1",D214/D215))</f>
        <v>0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</row>
    <row r="214" spans="1:39" ht="65.400000000000006" customHeight="1" x14ac:dyDescent="0.3">
      <c r="A214" s="64"/>
      <c r="B214" s="67"/>
      <c r="C214" s="35" t="s">
        <v>106</v>
      </c>
      <c r="D214" s="41">
        <v>0</v>
      </c>
      <c r="E214" s="43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</row>
    <row r="215" spans="1:39" ht="65.400000000000006" customHeight="1" x14ac:dyDescent="0.3">
      <c r="A215" s="65"/>
      <c r="B215" s="68"/>
      <c r="C215" s="44" t="s">
        <v>105</v>
      </c>
      <c r="D215" s="45">
        <v>1</v>
      </c>
      <c r="E215" s="4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</row>
    <row r="216" spans="1:39" ht="61.2" customHeight="1" x14ac:dyDescent="0.3">
      <c r="A216" s="63" t="s">
        <v>80</v>
      </c>
      <c r="B216" s="66" t="s">
        <v>89</v>
      </c>
      <c r="C216" s="32"/>
      <c r="D216" s="39"/>
      <c r="E216" s="42" t="e">
        <f>D217/D218</f>
        <v>#DIV/0!</v>
      </c>
      <c r="F216" s="5"/>
      <c r="G216" s="5"/>
      <c r="H216"/>
      <c r="I216" s="5"/>
      <c r="J216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</row>
    <row r="217" spans="1:39" ht="61.2" customHeight="1" x14ac:dyDescent="0.3">
      <c r="A217" s="64"/>
      <c r="B217" s="67"/>
      <c r="C217" s="35" t="s">
        <v>106</v>
      </c>
      <c r="D217" s="41"/>
      <c r="E217" s="43"/>
      <c r="F217" s="5"/>
      <c r="G217" s="5"/>
      <c r="H217"/>
      <c r="I217" s="5"/>
      <c r="J217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</row>
    <row r="218" spans="1:39" ht="61.2" customHeight="1" x14ac:dyDescent="0.3">
      <c r="A218" s="65"/>
      <c r="B218" s="68"/>
      <c r="C218" s="44" t="s">
        <v>105</v>
      </c>
      <c r="D218" s="45"/>
      <c r="E218" s="46"/>
      <c r="F218" s="5"/>
      <c r="G218" s="5"/>
      <c r="H218"/>
      <c r="I218" s="5"/>
      <c r="J218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</row>
    <row r="219" spans="1:39" ht="61.2" customHeight="1" x14ac:dyDescent="0.3">
      <c r="A219" s="63" t="s">
        <v>81</v>
      </c>
      <c r="B219" s="66" t="s">
        <v>88</v>
      </c>
      <c r="C219" s="32"/>
      <c r="D219" s="39"/>
      <c r="E219" s="42" t="e">
        <f>D220/D221</f>
        <v>#DIV/0!</v>
      </c>
      <c r="F219" s="5"/>
      <c r="G219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</row>
    <row r="220" spans="1:39" ht="61.2" customHeight="1" x14ac:dyDescent="0.3">
      <c r="A220" s="64"/>
      <c r="B220" s="67"/>
      <c r="C220" s="35" t="s">
        <v>106</v>
      </c>
      <c r="D220" s="41"/>
      <c r="E220" s="43"/>
      <c r="F220" s="5"/>
      <c r="G220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</row>
    <row r="221" spans="1:39" ht="61.2" customHeight="1" x14ac:dyDescent="0.3">
      <c r="A221" s="65"/>
      <c r="B221" s="68"/>
      <c r="C221" s="44" t="s">
        <v>105</v>
      </c>
      <c r="D221" s="45"/>
      <c r="E221" s="46"/>
      <c r="F221" s="5"/>
      <c r="G22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</row>
    <row r="222" spans="1:39" ht="87.6" customHeight="1" x14ac:dyDescent="0.3">
      <c r="A222" s="63" t="s">
        <v>82</v>
      </c>
      <c r="B222" s="66" t="s">
        <v>180</v>
      </c>
      <c r="C222" s="32"/>
      <c r="D222" s="39"/>
      <c r="E222" s="42" t="e">
        <f>D223/D224</f>
        <v>#DIV/0!</v>
      </c>
      <c r="F222" s="5"/>
      <c r="G222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</row>
    <row r="223" spans="1:39" ht="87.6" customHeight="1" x14ac:dyDescent="0.3">
      <c r="A223" s="64"/>
      <c r="B223" s="67"/>
      <c r="C223" s="35" t="s">
        <v>106</v>
      </c>
      <c r="D223" s="41"/>
      <c r="E223" s="43"/>
      <c r="F223" s="5"/>
      <c r="G223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</row>
    <row r="224" spans="1:39" ht="87.6" customHeight="1" x14ac:dyDescent="0.3">
      <c r="A224" s="65"/>
      <c r="B224" s="68"/>
      <c r="C224" s="44" t="s">
        <v>105</v>
      </c>
      <c r="D224" s="45"/>
      <c r="E224" s="46"/>
      <c r="H224"/>
    </row>
    <row r="225" spans="1:5" ht="54.6" customHeight="1" x14ac:dyDescent="0.3">
      <c r="A225" s="96" t="s">
        <v>218</v>
      </c>
      <c r="B225" s="96"/>
      <c r="C225" s="62"/>
      <c r="D225" s="62"/>
      <c r="E225" s="62"/>
    </row>
    <row r="226" spans="1:5" ht="25.8" customHeight="1" x14ac:dyDescent="0.3">
      <c r="A226" s="62" t="s">
        <v>217</v>
      </c>
      <c r="B226" s="62"/>
      <c r="C226" s="62"/>
      <c r="D226" s="62"/>
      <c r="E226" s="62"/>
    </row>
    <row r="227" spans="1:5" ht="25.8" customHeight="1" x14ac:dyDescent="0.35">
      <c r="A227" s="92"/>
      <c r="B227" s="92"/>
      <c r="C227" s="92"/>
      <c r="D227" s="92"/>
      <c r="E227" s="92"/>
    </row>
    <row r="228" spans="1:5" x14ac:dyDescent="0.3">
      <c r="A228" s="90" t="s">
        <v>14</v>
      </c>
      <c r="B228" s="90"/>
      <c r="C228" s="90"/>
      <c r="D228" s="90"/>
      <c r="E228" s="90"/>
    </row>
    <row r="229" spans="1:5" ht="30" customHeight="1" x14ac:dyDescent="0.3">
      <c r="A229" s="97" t="s">
        <v>15</v>
      </c>
      <c r="B229" s="97"/>
      <c r="C229" s="97"/>
      <c r="D229" s="97"/>
      <c r="E229" s="97"/>
    </row>
    <row r="230" spans="1:5" ht="29.4" customHeight="1" x14ac:dyDescent="0.35">
      <c r="A230" s="98"/>
      <c r="B230" s="98"/>
      <c r="C230" s="98"/>
      <c r="D230" s="98"/>
      <c r="E230" s="98"/>
    </row>
    <row r="231" spans="1:5" ht="26.4" customHeight="1" x14ac:dyDescent="0.3">
      <c r="A231" s="95" t="s">
        <v>216</v>
      </c>
      <c r="B231" s="95"/>
      <c r="C231" s="95"/>
      <c r="D231" s="95"/>
      <c r="E231" s="95"/>
    </row>
    <row r="232" spans="1:5" ht="22.2" customHeight="1" x14ac:dyDescent="0.3">
      <c r="A232" s="94"/>
      <c r="B232" s="94"/>
      <c r="C232" s="94"/>
      <c r="D232" s="94"/>
      <c r="E232" s="94"/>
    </row>
    <row r="233" spans="1:5" x14ac:dyDescent="0.3">
      <c r="A233" s="90" t="s">
        <v>14</v>
      </c>
      <c r="B233" s="90"/>
      <c r="C233" s="90"/>
      <c r="D233" s="90"/>
      <c r="E233" s="90"/>
    </row>
  </sheetData>
  <mergeCells count="150">
    <mergeCell ref="C17:E17"/>
    <mergeCell ref="B16:B17"/>
    <mergeCell ref="A16:A17"/>
    <mergeCell ref="C19:E19"/>
    <mergeCell ref="B18:B19"/>
    <mergeCell ref="A18:A19"/>
    <mergeCell ref="C23:E23"/>
    <mergeCell ref="B22:B23"/>
    <mergeCell ref="B20:B21"/>
    <mergeCell ref="A22:A23"/>
    <mergeCell ref="C21:E21"/>
    <mergeCell ref="A20:A21"/>
    <mergeCell ref="C18:E18"/>
    <mergeCell ref="C181:D181"/>
    <mergeCell ref="C204:D204"/>
    <mergeCell ref="C26:D26"/>
    <mergeCell ref="C146:D146"/>
    <mergeCell ref="C147:D147"/>
    <mergeCell ref="C148:D148"/>
    <mergeCell ref="C179:D179"/>
    <mergeCell ref="C180:D180"/>
    <mergeCell ref="A145:E145"/>
    <mergeCell ref="B146:B148"/>
    <mergeCell ref="A146:A148"/>
    <mergeCell ref="A182:E182"/>
    <mergeCell ref="B105:B109"/>
    <mergeCell ref="A105:A109"/>
    <mergeCell ref="A91:A93"/>
    <mergeCell ref="B91:B93"/>
    <mergeCell ref="A94:A96"/>
    <mergeCell ref="B94:B96"/>
    <mergeCell ref="A97:A99"/>
    <mergeCell ref="B97:B99"/>
    <mergeCell ref="A123:A127"/>
    <mergeCell ref="B123:B127"/>
    <mergeCell ref="A104:E104"/>
    <mergeCell ref="A100:A102"/>
    <mergeCell ref="A232:E232"/>
    <mergeCell ref="A233:E233"/>
    <mergeCell ref="A231:E231"/>
    <mergeCell ref="A225:E225"/>
    <mergeCell ref="A228:E228"/>
    <mergeCell ref="A229:E229"/>
    <mergeCell ref="A227:E227"/>
    <mergeCell ref="A230:E230"/>
    <mergeCell ref="A149:A153"/>
    <mergeCell ref="B149:B153"/>
    <mergeCell ref="A154:A156"/>
    <mergeCell ref="A170:A172"/>
    <mergeCell ref="B170:B172"/>
    <mergeCell ref="A165:A169"/>
    <mergeCell ref="B165:B169"/>
    <mergeCell ref="A173:A175"/>
    <mergeCell ref="B173:B175"/>
    <mergeCell ref="B154:B156"/>
    <mergeCell ref="A157:A161"/>
    <mergeCell ref="B157:B161"/>
    <mergeCell ref="A162:A164"/>
    <mergeCell ref="B162:B164"/>
    <mergeCell ref="A190:A194"/>
    <mergeCell ref="B190:B194"/>
    <mergeCell ref="C1:E1"/>
    <mergeCell ref="C22:E22"/>
    <mergeCell ref="A70:E70"/>
    <mergeCell ref="A27:E27"/>
    <mergeCell ref="A103:E103"/>
    <mergeCell ref="A11:E11"/>
    <mergeCell ref="A3:E3"/>
    <mergeCell ref="A13:E13"/>
    <mergeCell ref="A5:E5"/>
    <mergeCell ref="A7:E7"/>
    <mergeCell ref="A9:E9"/>
    <mergeCell ref="A4:E4"/>
    <mergeCell ref="A8:E8"/>
    <mergeCell ref="A6:E6"/>
    <mergeCell ref="A12:E12"/>
    <mergeCell ref="C15:E15"/>
    <mergeCell ref="C16:E16"/>
    <mergeCell ref="A28:A32"/>
    <mergeCell ref="B28:B32"/>
    <mergeCell ref="A33:A41"/>
    <mergeCell ref="B33:B41"/>
    <mergeCell ref="A42:A46"/>
    <mergeCell ref="B42:B46"/>
    <mergeCell ref="A47:A55"/>
    <mergeCell ref="C24:E24"/>
    <mergeCell ref="C20:E20"/>
    <mergeCell ref="B186:B188"/>
    <mergeCell ref="B100:B102"/>
    <mergeCell ref="A128:A138"/>
    <mergeCell ref="B128:B138"/>
    <mergeCell ref="A139:A144"/>
    <mergeCell ref="B139:B144"/>
    <mergeCell ref="A110:A114"/>
    <mergeCell ref="B110:B114"/>
    <mergeCell ref="B115:B117"/>
    <mergeCell ref="A115:A117"/>
    <mergeCell ref="A118:A122"/>
    <mergeCell ref="B118:B122"/>
    <mergeCell ref="C170:D170"/>
    <mergeCell ref="A56:A60"/>
    <mergeCell ref="B56:B60"/>
    <mergeCell ref="A61:A63"/>
    <mergeCell ref="A82:A84"/>
    <mergeCell ref="B82:B84"/>
    <mergeCell ref="A85:A87"/>
    <mergeCell ref="B85:B87"/>
    <mergeCell ref="A88:A90"/>
    <mergeCell ref="B88:B90"/>
    <mergeCell ref="B201:B203"/>
    <mergeCell ref="A206:A209"/>
    <mergeCell ref="B206:B209"/>
    <mergeCell ref="A210:A212"/>
    <mergeCell ref="B210:B212"/>
    <mergeCell ref="B47:B55"/>
    <mergeCell ref="B61:B63"/>
    <mergeCell ref="A64:A66"/>
    <mergeCell ref="B64:B66"/>
    <mergeCell ref="A67:A69"/>
    <mergeCell ref="B67:B69"/>
    <mergeCell ref="A71:A75"/>
    <mergeCell ref="B71:B75"/>
    <mergeCell ref="A76:A78"/>
    <mergeCell ref="B76:B78"/>
    <mergeCell ref="A79:A81"/>
    <mergeCell ref="B79:B81"/>
    <mergeCell ref="A25:E25"/>
    <mergeCell ref="A14:E14"/>
    <mergeCell ref="B204:B205"/>
    <mergeCell ref="A204:A205"/>
    <mergeCell ref="C205:D205"/>
    <mergeCell ref="A226:E226"/>
    <mergeCell ref="A195:A197"/>
    <mergeCell ref="B195:B197"/>
    <mergeCell ref="A198:A200"/>
    <mergeCell ref="B198:B200"/>
    <mergeCell ref="A176:A178"/>
    <mergeCell ref="B176:B178"/>
    <mergeCell ref="A183:A185"/>
    <mergeCell ref="B183:B185"/>
    <mergeCell ref="A186:A188"/>
    <mergeCell ref="A222:A224"/>
    <mergeCell ref="B222:B224"/>
    <mergeCell ref="A213:A215"/>
    <mergeCell ref="B213:B215"/>
    <mergeCell ref="A216:A218"/>
    <mergeCell ref="B216:B218"/>
    <mergeCell ref="A219:A221"/>
    <mergeCell ref="B219:B221"/>
    <mergeCell ref="A201:A203"/>
  </mergeCells>
  <dataValidations count="3">
    <dataValidation type="list" allowBlank="1" showInputMessage="1" showErrorMessage="1" sqref="E146 E179:E181 E204:E205 D189" xr:uid="{85C88DA3-9AD2-4614-B1E2-A97C25A94167}">
      <formula1>$S$146:$T$146</formula1>
    </dataValidation>
    <dataValidation type="list" allowBlank="1" showInputMessage="1" showErrorMessage="1" sqref="E142" xr:uid="{AC435131-4C5D-4CFD-A043-4A06B5419B3D}">
      <formula1>$S$138:$S$142</formula1>
    </dataValidation>
    <dataValidation type="list" allowBlank="1" showInputMessage="1" showErrorMessage="1" sqref="E144" xr:uid="{D9018A1D-1200-4B10-8428-41EFF00BDD79}">
      <formula1>$V$144:$V$149</formula1>
    </dataValidation>
  </dataValidations>
  <pageMargins left="0.9055118110236221" right="0.70866141732283472" top="0.74803149606299213" bottom="0.74803149606299213" header="0.31496062992125984" footer="0.31496062992125984"/>
  <pageSetup paperSize="9" scale="68" fitToHeight="0" orientation="portrait" r:id="rId1"/>
  <rowBreaks count="12" manualBreakCount="12">
    <brk id="46" max="4" man="1"/>
    <brk id="66" max="4" man="1"/>
    <brk id="81" max="4" man="1"/>
    <brk id="93" max="4" man="1"/>
    <brk id="109" max="4" man="1"/>
    <brk id="127" max="4" man="1"/>
    <brk id="144" max="16383" man="1"/>
    <brk id="164" max="4" man="1"/>
    <brk id="180" max="4" man="1"/>
    <brk id="194" max="4" man="1"/>
    <brk id="205" max="4" man="1"/>
    <brk id="22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F645-F880-4D92-A004-AE8C9AFC8AEC}">
  <dimension ref="A1:BA4"/>
  <sheetViews>
    <sheetView topLeftCell="T1" workbookViewId="0">
      <selection activeCell="AU2" sqref="AU2"/>
    </sheetView>
  </sheetViews>
  <sheetFormatPr defaultRowHeight="14.4" x14ac:dyDescent="0.3"/>
  <cols>
    <col min="1" max="1" width="27.109375" bestFit="1" customWidth="1"/>
    <col min="2" max="2" width="28.44140625" bestFit="1" customWidth="1"/>
    <col min="3" max="25" width="7.6640625" bestFit="1" customWidth="1"/>
    <col min="26" max="28" width="6.44140625" bestFit="1" customWidth="1"/>
    <col min="29" max="33" width="7.6640625" bestFit="1" customWidth="1"/>
    <col min="34" max="34" width="6.44140625" bestFit="1" customWidth="1"/>
    <col min="35" max="36" width="7.6640625" bestFit="1" customWidth="1"/>
    <col min="37" max="39" width="7.44140625" bestFit="1" customWidth="1"/>
    <col min="40" max="41" width="7.6640625" bestFit="1" customWidth="1"/>
    <col min="42" max="42" width="6.44140625" bestFit="1" customWidth="1"/>
    <col min="43" max="46" width="7.6640625" bestFit="1" customWidth="1"/>
    <col min="47" max="47" width="6.44140625" bestFit="1" customWidth="1"/>
    <col min="48" max="53" width="7.6640625" bestFit="1" customWidth="1"/>
  </cols>
  <sheetData>
    <row r="1" spans="1:53" ht="28.8" x14ac:dyDescent="0.3">
      <c r="A1" s="8" t="s">
        <v>122</v>
      </c>
      <c r="B1" s="14" t="s">
        <v>123</v>
      </c>
      <c r="C1" s="16" t="s">
        <v>124</v>
      </c>
      <c r="D1" s="9" t="s">
        <v>125</v>
      </c>
      <c r="E1" s="9" t="s">
        <v>126</v>
      </c>
      <c r="F1" s="9" t="s">
        <v>127</v>
      </c>
      <c r="G1" s="9" t="s">
        <v>128</v>
      </c>
      <c r="H1" s="9" t="s">
        <v>129</v>
      </c>
      <c r="I1" s="9" t="s">
        <v>130</v>
      </c>
      <c r="J1" s="21" t="s">
        <v>131</v>
      </c>
      <c r="K1" s="23" t="s">
        <v>132</v>
      </c>
      <c r="L1" s="9" t="s">
        <v>133</v>
      </c>
      <c r="M1" s="10" t="s">
        <v>134</v>
      </c>
      <c r="N1" s="9" t="s">
        <v>135</v>
      </c>
      <c r="O1" s="9" t="s">
        <v>136</v>
      </c>
      <c r="P1" s="10" t="s">
        <v>137</v>
      </c>
      <c r="Q1" s="10" t="s">
        <v>138</v>
      </c>
      <c r="R1" s="9" t="s">
        <v>139</v>
      </c>
      <c r="S1" s="9" t="s">
        <v>140</v>
      </c>
      <c r="T1" s="25" t="s">
        <v>141</v>
      </c>
      <c r="U1" s="23" t="s">
        <v>142</v>
      </c>
      <c r="V1" s="9" t="s">
        <v>143</v>
      </c>
      <c r="W1" s="9" t="s">
        <v>144</v>
      </c>
      <c r="X1" s="9" t="s">
        <v>145</v>
      </c>
      <c r="Y1" s="9" t="s">
        <v>146</v>
      </c>
      <c r="Z1" s="9" t="s">
        <v>147</v>
      </c>
      <c r="AA1" s="25" t="s">
        <v>148</v>
      </c>
      <c r="AB1" s="26" t="s">
        <v>149</v>
      </c>
      <c r="AC1" s="9" t="s">
        <v>150</v>
      </c>
      <c r="AD1" s="10" t="s">
        <v>151</v>
      </c>
      <c r="AE1" s="9" t="s">
        <v>152</v>
      </c>
      <c r="AF1" s="10" t="s">
        <v>153</v>
      </c>
      <c r="AG1" s="9" t="s">
        <v>154</v>
      </c>
      <c r="AH1" s="9" t="s">
        <v>155</v>
      </c>
      <c r="AI1" s="9" t="s">
        <v>156</v>
      </c>
      <c r="AJ1" s="9" t="s">
        <v>157</v>
      </c>
      <c r="AK1" s="13" t="s">
        <v>158</v>
      </c>
      <c r="AL1" s="13" t="s">
        <v>159</v>
      </c>
      <c r="AM1" s="27" t="s">
        <v>160</v>
      </c>
      <c r="AN1" s="23" t="s">
        <v>161</v>
      </c>
      <c r="AO1" s="10" t="s">
        <v>162</v>
      </c>
      <c r="AP1" s="9" t="s">
        <v>163</v>
      </c>
      <c r="AQ1" s="9" t="s">
        <v>164</v>
      </c>
      <c r="AR1" s="9" t="s">
        <v>165</v>
      </c>
      <c r="AS1" s="9" t="s">
        <v>166</v>
      </c>
      <c r="AT1" s="10" t="s">
        <v>167</v>
      </c>
      <c r="AU1" s="13" t="s">
        <v>168</v>
      </c>
      <c r="AV1" s="10" t="s">
        <v>169</v>
      </c>
      <c r="AW1" s="9" t="s">
        <v>170</v>
      </c>
      <c r="AX1" s="9" t="s">
        <v>171</v>
      </c>
      <c r="AY1" s="10" t="s">
        <v>172</v>
      </c>
      <c r="AZ1" s="10" t="s">
        <v>173</v>
      </c>
      <c r="BA1" s="17" t="s">
        <v>174</v>
      </c>
    </row>
    <row r="2" spans="1:53" x14ac:dyDescent="0.3">
      <c r="A2" s="11">
        <f>ЗАЯВКА!A6</f>
        <v>0</v>
      </c>
      <c r="B2" s="15">
        <f>ЗАЯВКА!A4</f>
        <v>0</v>
      </c>
      <c r="C2" s="18" t="e">
        <f>ЗАЯВКА!E28</f>
        <v>#DIV/0!</v>
      </c>
      <c r="D2" s="12" t="e">
        <f>ЗАЯВКА!E33</f>
        <v>#DIV/0!</v>
      </c>
      <c r="E2" s="12" t="e">
        <f>ЗАЯВКА!E42</f>
        <v>#DIV/0!</v>
      </c>
      <c r="F2" s="12" t="e">
        <f>ЗАЯВКА!E47</f>
        <v>#DIV/0!</v>
      </c>
      <c r="G2" s="12" t="e">
        <f>ЗАЯВКА!E56</f>
        <v>#DIV/0!</v>
      </c>
      <c r="H2" s="12" t="e">
        <f>ЗАЯВКА!E61</f>
        <v>#DIV/0!</v>
      </c>
      <c r="I2" s="12" t="e">
        <f>ЗАЯВКА!E64</f>
        <v>#DIV/0!</v>
      </c>
      <c r="J2" s="22" t="e">
        <f>ЗАЯВКА!E67</f>
        <v>#DIV/0!</v>
      </c>
      <c r="K2" s="24" t="e">
        <f>ЗАЯВКА!E71</f>
        <v>#DIV/0!</v>
      </c>
      <c r="L2" s="12" t="e">
        <f>ЗАЯВКА!E76</f>
        <v>#DIV/0!</v>
      </c>
      <c r="M2" s="12" t="e">
        <f>ЗАЯВКА!E79</f>
        <v>#DIV/0!</v>
      </c>
      <c r="N2" s="12" t="e">
        <f>ЗАЯВКА!E82</f>
        <v>#DIV/0!</v>
      </c>
      <c r="O2" s="12" t="e">
        <f>ЗАЯВКА!E85</f>
        <v>#DIV/0!</v>
      </c>
      <c r="P2" s="12" t="e">
        <f>ЗАЯВКА!E88</f>
        <v>#DIV/0!</v>
      </c>
      <c r="Q2" s="12" t="e">
        <f>ЗАЯВКА!E91</f>
        <v>#DIV/0!</v>
      </c>
      <c r="R2" s="12" t="e">
        <f>ЗАЯВКА!E94</f>
        <v>#DIV/0!</v>
      </c>
      <c r="S2" s="12" t="e">
        <f>ЗАЯВКА!E97</f>
        <v>#DIV/0!</v>
      </c>
      <c r="T2" s="22" t="e">
        <f>ЗАЯВКА!E100</f>
        <v>#DIV/0!</v>
      </c>
      <c r="U2" s="24" t="e">
        <f>ЗАЯВКА!E105</f>
        <v>#DIV/0!</v>
      </c>
      <c r="V2" s="12" t="e">
        <f>ЗАЯВКА!E110</f>
        <v>#DIV/0!</v>
      </c>
      <c r="W2" s="12" t="e">
        <f>ЗАЯВКА!E115</f>
        <v>#DIV/0!</v>
      </c>
      <c r="X2" s="12" t="e">
        <f>ЗАЯВКА!E118</f>
        <v>#DIV/0!</v>
      </c>
      <c r="Y2" s="12" t="e">
        <f>ЗАЯВКА!E123</f>
        <v>#DIV/0!</v>
      </c>
      <c r="Z2" s="12">
        <f>ЗАЯВКА!E128</f>
        <v>0</v>
      </c>
      <c r="AA2" s="22">
        <f>ЗАЯВКА!E139</f>
        <v>0</v>
      </c>
      <c r="AB2" s="24">
        <f>IF(ЗАЯВКА!E146="да",1,0)</f>
        <v>0</v>
      </c>
      <c r="AC2" s="12" t="e">
        <f>ЗАЯВКА!E149</f>
        <v>#DIV/0!</v>
      </c>
      <c r="AD2" s="12" t="e">
        <f>ЗАЯВКА!E154</f>
        <v>#DIV/0!</v>
      </c>
      <c r="AE2" s="12" t="e">
        <f>ЗАЯВКА!E157</f>
        <v>#DIV/0!</v>
      </c>
      <c r="AF2" s="12" t="e">
        <f>ЗАЯВКА!E162</f>
        <v>#DIV/0!</v>
      </c>
      <c r="AG2" s="12" t="e">
        <f>ЗАЯВКА!E165</f>
        <v>#DIV/0!</v>
      </c>
      <c r="AH2" s="12">
        <f>ЗАЯВКА!E170</f>
        <v>0</v>
      </c>
      <c r="AI2" s="12" t="e">
        <f>ЗАЯВКА!E173</f>
        <v>#DIV/0!</v>
      </c>
      <c r="AJ2" s="12" t="e">
        <f>ЗАЯВКА!E176</f>
        <v>#DIV/0!</v>
      </c>
      <c r="AK2" s="12">
        <f>IF(ЗАЯВКА!E179="да",1,0)</f>
        <v>0</v>
      </c>
      <c r="AL2" s="12">
        <f>IF(ЗАЯВКА!E180="да",1,0)</f>
        <v>0</v>
      </c>
      <c r="AM2" s="22">
        <f>IF(ЗАЯВКА!E181="да",1,0)</f>
        <v>0</v>
      </c>
      <c r="AN2" s="24" t="e">
        <f>ЗАЯВКА!E183</f>
        <v>#DIV/0!</v>
      </c>
      <c r="AO2" s="12" t="str">
        <f>ЗАЯВКА!E186</f>
        <v>0</v>
      </c>
      <c r="AP2" s="12">
        <f>IF(ЗАЯВКА!D189="нет",1,0)</f>
        <v>0</v>
      </c>
      <c r="AQ2" s="12" t="e">
        <f>ЗАЯВКА!E190</f>
        <v>#DIV/0!</v>
      </c>
      <c r="AR2" s="12" t="str">
        <f>ЗАЯВКА!E195</f>
        <v>1</v>
      </c>
      <c r="AS2" s="12" t="str">
        <f>ЗАЯВКА!E198</f>
        <v>1</v>
      </c>
      <c r="AT2" s="12" t="e">
        <f>ЗАЯВКА!E201</f>
        <v>#DIV/0!</v>
      </c>
      <c r="AU2" s="12">
        <f>IF(ЗАЯВКА!E204="да",1,0)</f>
        <v>0</v>
      </c>
      <c r="AV2" s="12" t="str">
        <f>ЗАЯВКА!E206</f>
        <v>0</v>
      </c>
      <c r="AW2" s="12" t="e">
        <f>ЗАЯВКА!E210</f>
        <v>#DIV/0!</v>
      </c>
      <c r="AX2" s="12" t="str">
        <f>ЗАЯВКА!E213</f>
        <v>0</v>
      </c>
      <c r="AY2" s="12" t="e">
        <f>ЗАЯВКА!E216</f>
        <v>#DIV/0!</v>
      </c>
      <c r="AZ2" s="12" t="e">
        <f>ЗАЯВКА!E219</f>
        <v>#DIV/0!</v>
      </c>
      <c r="BA2" s="19" t="e">
        <f>ЗАЯВКА!E222</f>
        <v>#DIV/0!</v>
      </c>
    </row>
    <row r="4" spans="1:53" x14ac:dyDescent="0.3">
      <c r="A4" s="28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19</vt:i4>
      </vt:variant>
    </vt:vector>
  </HeadingPairs>
  <TitlesOfParts>
    <vt:vector size="21" baseType="lpstr">
      <vt:lpstr>ЗАЯВКА</vt:lpstr>
      <vt:lpstr>ДЛЯ РАСЧЕТОВ</vt:lpstr>
      <vt:lpstr>ЗАЯВКА!_edn1</vt:lpstr>
      <vt:lpstr>ЗАЯВКА!_edn2</vt:lpstr>
      <vt:lpstr>ЗАЯВКА!_edn3</vt:lpstr>
      <vt:lpstr>ЗАЯВКА!_edn4</vt:lpstr>
      <vt:lpstr>ЗАЯВКА!_edn5</vt:lpstr>
      <vt:lpstr>ЗАЯВКА!_edn6</vt:lpstr>
      <vt:lpstr>ЗАЯВКА!_edn7</vt:lpstr>
      <vt:lpstr>ЗАЯВКА!_edn8</vt:lpstr>
      <vt:lpstr>ЗАЯВКА!_edn9</vt:lpstr>
      <vt:lpstr>ЗАЯВКА!_ednref1</vt:lpstr>
      <vt:lpstr>ЗАЯВКА!_ednref2</vt:lpstr>
      <vt:lpstr>ЗАЯВКА!_ednref3</vt:lpstr>
      <vt:lpstr>ЗАЯВКА!_ednref4</vt:lpstr>
      <vt:lpstr>ЗАЯВКА!_ednref5</vt:lpstr>
      <vt:lpstr>ЗАЯВКА!_ednref6</vt:lpstr>
      <vt:lpstr>ЗАЯВКА!_ednref7</vt:lpstr>
      <vt:lpstr>ЗАЯВКА!_ednref8</vt:lpstr>
      <vt:lpstr>ЗАЯВКА!_ednref9</vt:lpstr>
      <vt:lpstr>ЗАЯВКА!Область_печати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Фонд ЦСР</dc:creator>
  <cp:lastModifiedBy>ФОНД ЦСР</cp:lastModifiedBy>
  <cp:lastPrinted>2025-07-23T15:17:31Z</cp:lastPrinted>
  <dcterms:created xsi:type="dcterms:W3CDTF">2025-04-23T11:07:40Z</dcterms:created>
  <dcterms:modified xsi:type="dcterms:W3CDTF">2025-09-02T13:37:18Z</dcterms:modified>
</cp:coreProperties>
</file>